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79" documentId="120_S{2AC9BD13-BADA-5192-A53E-5A8FF88502F6}" xr6:coauthVersionLast="47" xr6:coauthVersionMax="47" xr10:uidLastSave="{42958B1B-8398-426C-86FA-E020C62645D1}"/>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9" i="2" l="1"/>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<sst xmlns="http://schemas.openxmlformats.org/spreadsheetml/2006/main" count="181512" uniqueCount="39133">
  <si>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</si>
  <si>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</si>
  <si>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</si>
  <si>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</si>
  <si>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</si>
  <si>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</si>
  <si>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</si>
  <si>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</si>
  <si>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</si>
  <si>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</si>
  <si>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</si>
  <si>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</si>
  <si>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</si>
  <si>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</si>
  <si>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</si>
  <si>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</si>
  <si>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</si>
  <si>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</si>
  <si>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</si>
  <si>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</si>
  <si>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</si>
  <si>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</si>
  <si>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</si>
  <si>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</si>
  <si>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</si>
  <si>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</si>
  <si>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</si>
  <si>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</si>
  <si>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</si>
  <si>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</si>
  <si>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</si>
  <si>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</si>
  <si>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</si>
  <si>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</si>
  <si>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</si>
  <si>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</si>
  <si>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</si>
  <si>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</si>
  <si>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</si>
  <si>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</si>
  <si>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</si>
  <si>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</si>
  <si>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</si>
  <si>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</si>
  <si>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</si>
  <si>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</si>
  <si>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</si>
  <si>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</si>
  <si>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</si>
  <si>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</si>
  <si>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</si>
  <si>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</si>
  <si>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</si>
  <si>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</si>
  <si>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</si>
  <si>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</si>
  <si>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</si>
  <si>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</si>
  <si>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</si>
  <si>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</si>
  <si>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</si>
  <si>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</si>
  <si>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</si>
  <si>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</si>
  <si>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</si>
  <si>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</si>
  <si>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</si>
  <si>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</si>
  <si>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</si>
  <si>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</si>
  <si>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</si>
  <si>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</si>
  <si>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</si>
  <si>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</si>
  <si>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</si>
  <si>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</si>
  <si>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</si>
  <si>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</si>
  <si>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</si>
  <si>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</si>
  <si>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</si>
  <si>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</si>
  <si>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</si>
  <si>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</si>
  <si>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</si>
  <si>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</si>
  <si>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</si>
  <si>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</si>
  <si>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</si>
  <si>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</si>
  <si>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</si>
  <si>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</si>
  <si>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</si>
  <si>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</si>
  <si>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</si>
  <si>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</si>
  <si>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</si>
  <si>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</si>
  <si>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</si>
  <si>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</si>
  <si>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</si>
  <si>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</si>
  <si>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</si>
  <si>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</si>
  <si>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</si>
  <si>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</si>
  <si>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</si>
  <si>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</si>
  <si>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</si>
  <si>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</si>
  <si>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</si>
  <si>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</si>
  <si>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</si>
  <si>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</si>
  <si>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</si>
  <si>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</si>
  <si>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</si>
  <si>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</si>
  <si>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</si>
  <si>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</si>
  <si>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</si>
  <si>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</si>
  <si>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</si>
  <si>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</si>
  <si>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</si>
  <si>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</si>
  <si>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</si>
  <si>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</si>
  <si>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</si>
  <si>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</si>
  <si>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</si>
  <si>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</si>
  <si>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</si>
  <si>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</si>
  <si>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</si>
  <si>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</si>
  <si>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</si>
  <si>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</si>
  <si>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</si>
  <si>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</si>
  <si>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</si>
  <si>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</si>
  <si>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</si>
  <si>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</si>
  <si>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</si>
  <si>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</si>
  <si>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</si>
  <si>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</si>
  <si>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</si>
  <si>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</si>
  <si>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</si>
  <si>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</si>
  <si>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</si>
  <si>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</si>
  <si>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</si>
  <si>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</si>
  <si>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</si>
  <si>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</si>
  <si>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</si>
  <si>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</si>
  <si>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</si>
  <si>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</si>
  <si>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</si>
  <si>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</si>
  <si>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</si>
  <si>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</si>
  <si>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</si>
  <si>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</si>
  <si>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</si>
  <si>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</si>
  <si>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</si>
  <si>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</si>
  <si>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</si>
  <si>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</si>
  <si>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</si>
  <si>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</si>
  <si>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</si>
  <si>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</si>
  <si>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</si>
  <si>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</si>
  <si>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</si>
  <si>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</si>
  <si>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</si>
  <si>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</si>
  <si>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</si>
  <si>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</si>
  <si>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</si>
  <si>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</si>
  <si>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</si>
  <si>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</si>
  <si>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</si>
  <si>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</si>
  <si>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</si>
  <si>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</si>
  <si>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</si>
  <si>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</si>
  <si>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</si>
  <si>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</si>
  <si>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</si>
  <si>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</si>
  <si>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</si>
  <si>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</si>
  <si>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</si>
  <si>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</si>
  <si>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</si>
  <si>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</si>
  <si>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</si>
  <si>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</si>
  <si>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</si>
  <si>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</si>
  <si>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</si>
  <si>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</si>
  <si>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</si>
  <si>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</si>
  <si>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</si>
  <si>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</si>
  <si>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</si>
  <si>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</si>
  <si>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</si>
  <si>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</si>
  <si>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</si>
  <si>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</si>
  <si>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</si>
  <si>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</si>
  <si>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</si>
  <si>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</si>
  <si>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</si>
  <si>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</si>
  <si>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</si>
  <si>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</si>
  <si>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</si>
  <si>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</si>
  <si>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</si>
  <si>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</si>
  <si>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</si>
  <si>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</si>
  <si>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</si>
  <si>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</si>
  <si>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</si>
  <si>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</si>
  <si>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</si>
  <si>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</si>
  <si>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</si>
  <si>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</si>
  <si>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</si>
  <si>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</si>
  <si>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</si>
  <si>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</si>
  <si>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</si>
  <si>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</si>
  <si>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</si>
  <si>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</si>
  <si>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</si>
  <si>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</si>
  <si>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</si>
  <si>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</si>
  <si>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</si>
  <si>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</si>
  <si>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</si>
  <si>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</si>
  <si>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</si>
  <si>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</si>
  <si>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</si>
  <si>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</si>
  <si>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</si>
  <si>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</si>
  <si>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</si>
  <si>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</si>
  <si>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</si>
  <si>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</si>
  <si>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</si>
  <si>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</si>
  <si>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</si>
  <si>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</si>
  <si>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</si>
  <si>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</si>
  <si>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</si>
  <si>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</si>
  <si>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</si>
  <si>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</si>
  <si>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</si>
  <si>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</si>
  <si>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</si>
  <si>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</si>
  <si>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</si>
  <si>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</si>
  <si>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</si>
  <si>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</si>
  <si>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</si>
  <si>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</si>
  <si>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</si>
  <si>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</si>
  <si>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</si>
  <si>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</si>
  <si>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</si>
  <si>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</si>
  <si>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</si>
  <si>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</si>
  <si>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</si>
  <si>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</si>
  <si>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</si>
  <si>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</si>
  <si>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</si>
  <si>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</si>
  <si>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</si>
  <si>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</si>
  <si>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</si>
  <si>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</si>
  <si>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</si>
  <si>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</si>
  <si>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</si>
  <si>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</si>
  <si>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</si>
  <si>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</si>
  <si>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</si>
  <si>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</si>
  <si>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</si>
  <si>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</si>
  <si>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</si>
  <si>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</si>
  <si>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</si>
  <si>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</si>
  <si>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</si>
  <si>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</si>
  <si>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</si>
  <si>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</si>
  <si>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</si>
  <si>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</si>
  <si>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</si>
  <si>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</si>
  <si>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</si>
  <si>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</si>
  <si>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</si>
  <si>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</si>
  <si>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</si>
  <si>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</si>
  <si>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</si>
  <si>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</si>
  <si>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</si>
  <si>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</si>
  <si>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</si>
  <si>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</si>
  <si>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</si>
  <si>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</si>
  <si>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</si>
  <si>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</si>
  <si>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</si>
  <si>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</si>
  <si>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</si>
  <si>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</si>
  <si>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</si>
  <si>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</si>
  <si>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</si>
  <si>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</si>
  <si>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</si>
  <si>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</si>
  <si>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</si>
  <si>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</si>
  <si>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</si>
  <si>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</si>
  <si>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</si>
  <si>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</si>
  <si>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</si>
  <si>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</si>
  <si>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</si>
  <si>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</si>
  <si>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</si>
  <si>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</si>
  <si>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</si>
  <si>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</si>
  <si>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</si>
  <si>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</si>
  <si>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</si>
  <si>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</si>
  <si>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</si>
  <si>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</si>
  <si>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</si>
  <si>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</si>
  <si>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</si>
  <si>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</si>
  <si>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</si>
  <si>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</si>
  <si>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</si>
  <si>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</si>
  <si>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</si>
  <si>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</si>
  <si>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</si>
  <si>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</si>
  <si>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</si>
  <si>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</si>
  <si>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</si>
  <si>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</si>
  <si>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</si>
  <si>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</si>
  <si>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</si>
  <si>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</si>
  <si>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</si>
  <si>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</si>
  <si>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</si>
  <si>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</si>
  <si>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</si>
  <si>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</si>
  <si>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</si>
  <si>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</si>
  <si>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</si>
  <si>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</si>
  <si>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</si>
  <si>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</si>
  <si>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</si>
  <si>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</si>
  <si>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</si>
  <si>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</si>
  <si>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</si>
  <si>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</si>
  <si>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</si>
  <si>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</si>
  <si>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</si>
  <si>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</si>
  <si>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</si>
  <si>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</si>
  <si>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</si>
  <si>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</si>
  <si>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</si>
  <si>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</si>
  <si>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</si>
  <si>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</si>
  <si>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</si>
  <si>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</si>
  <si>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</si>
  <si>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</si>
  <si>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</si>
  <si>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</si>
  <si>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</si>
  <si>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</si>
  <si>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</si>
  <si>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</si>
  <si>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</si>
  <si>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</si>
  <si>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</si>
  <si>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</si>
  <si>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</si>
  <si>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</si>
  <si>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</si>
  <si>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</si>
  <si>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</si>
  <si>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</si>
  <si>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</si>
  <si>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</si>
  <si>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</si>
  <si>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</si>
  <si>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</si>
  <si>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</si>
  <si>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</si>
  <si>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</si>
  <si>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</si>
  <si>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</si>
  <si>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</si>
  <si>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</si>
  <si>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</si>
  <si>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</si>
  <si>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</si>
  <si>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</si>
  <si>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</si>
  <si>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</si>
  <si>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</si>
  <si>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</si>
  <si>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</si>
  <si>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</si>
  <si>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</si>
  <si>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</si>
  <si>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</si>
  <si>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</si>
  <si>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</si>
  <si>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</si>
  <si>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</si>
  <si>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</si>
  <si>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</si>
  <si>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</si>
  <si>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</si>
  <si>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</si>
  <si>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</si>
  <si>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</si>
  <si>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</si>
  <si>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</si>
  <si>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</si>
  <si>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</si>
  <si>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</si>
  <si>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</si>
  <si>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</si>
  <si>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</si>
  <si>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</si>
  <si>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</si>
  <si>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</si>
  <si>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</si>
  <si>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</si>
  <si>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</si>
  <si>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</si>
  <si>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</si>
  <si>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</si>
  <si>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</si>
  <si>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</si>
  <si>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</si>
  <si>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</si>
  <si>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</si>
  <si>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</si>
  <si>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</si>
  <si>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</si>
  <si>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</si>
  <si>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</si>
  <si>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</si>
  <si>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</si>
  <si>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</si>
  <si>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</si>
  <si>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</si>
  <si>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</si>
  <si>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</si>
  <si>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</si>
  <si>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</si>
  <si>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</si>
  <si>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</si>
  <si>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</si>
  <si>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</si>
  <si>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</si>
  <si>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</si>
  <si>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</si>
  <si>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</si>
  <si>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</si>
  <si>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</si>
  <si>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</si>
  <si>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</si>
  <si>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</si>
  <si>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</si>
  <si>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</si>
  <si>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</si>
  <si>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</si>
  <si>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</si>
  <si>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</si>
  <si>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</si>
  <si>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</si>
  <si>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</si>
  <si>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</si>
  <si>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</si>
  <si>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</si>
  <si>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</si>
  <si>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</si>
  <si>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</si>
  <si>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</si>
  <si>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</si>
  <si>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</si>
  <si>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</si>
  <si>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</si>
  <si>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</si>
  <si>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</si>
  <si>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</si>
  <si>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</si>
  <si>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</si>
  <si>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</si>
  <si>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</si>
  <si>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</si>
  <si>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</si>
  <si>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</si>
  <si>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</si>
  <si>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</si>
  <si>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</si>
  <si>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</si>
  <si>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</si>
  <si>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</si>
  <si>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</si>
  <si>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</si>
  <si>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</si>
  <si>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</si>
  <si>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</si>
  <si>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</si>
  <si>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</si>
  <si>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</si>
  <si>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</si>
  <si>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</si>
  <si>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</si>
  <si>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</si>
  <si>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</si>
  <si>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</si>
  <si>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</si>
  <si>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</si>
  <si>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</si>
  <si>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</si>
  <si>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</si>
  <si>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</si>
  <si>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</si>
  <si>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</si>
  <si>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</si>
  <si>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</si>
  <si>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</si>
  <si>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</si>
  <si>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</si>
  <si>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</si>
  <si>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</si>
  <si>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</si>
  <si>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</si>
  <si>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</si>
  <si>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</si>
  <si>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</si>
  <si>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</si>
  <si>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</si>
  <si>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</si>
  <si>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</si>
  <si>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</si>
  <si>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</si>
  <si>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</si>
  <si>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</si>
  <si>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</si>
  <si>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</si>
  <si>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</si>
  <si>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</si>
  <si>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</si>
  <si>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</si>
  <si>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</si>
  <si>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</si>
  <si>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</si>
  <si>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</si>
  <si>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</si>
  <si>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</si>
  <si>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</si>
  <si>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</si>
  <si>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</si>
  <si>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</si>
  <si>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</si>
  <si>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</si>
  <si>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</si>
  <si>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</si>
  <si>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</si>
  <si>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</si>
  <si>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</si>
  <si>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</si>
  <si>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</si>
  <si>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</si>
  <si>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</si>
  <si>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</si>
  <si>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</si>
  <si>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</si>
  <si>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</si>
  <si>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</si>
  <si>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</si>
  <si>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</si>
  <si>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</si>
  <si>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</si>
  <si>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</si>
  <si>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</si>
  <si>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</si>
  <si>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</si>
  <si>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</si>
  <si>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</si>
  <si>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</si>
  <si>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</si>
  <si>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</si>
  <si>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</si>
  <si>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</si>
  <si>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</si>
  <si>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</si>
  <si>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</si>
  <si>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</si>
  <si>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</si>
  <si>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</si>
  <si>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</si>
  <si>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</si>
  <si>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</si>
  <si>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</si>
  <si>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</si>
  <si>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</si>
  <si>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</si>
  <si>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</si>
  <si>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</si>
  <si>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</si>
  <si>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</si>
  <si>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</si>
  <si>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</si>
  <si>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</si>
  <si>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</si>
  <si>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</si>
  <si>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</si>
  <si>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</si>
  <si>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</si>
  <si>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</si>
  <si>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</si>
  <si>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</si>
  <si>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</si>
  <si>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</si>
  <si>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</si>
  <si>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</si>
  <si>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</si>
  <si>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</si>
  <si>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</si>
  <si>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</si>
  <si>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</si>
  <si>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</si>
  <si>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</si>
  <si>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</si>
  <si>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</si>
  <si>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</si>
  <si>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</si>
  <si>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</si>
  <si>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</si>
  <si>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</si>
  <si>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</si>
  <si>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</si>
  <si>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</si>
  <si>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</si>
  <si>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</si>
  <si>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</si>
  <si>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</si>
  <si>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</si>
  <si>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</si>
  <si>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</si>
  <si>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</si>
  <si>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</si>
  <si>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</si>
  <si>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</si>
  <si>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</si>
  <si>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</si>
  <si>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</si>
  <si>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</si>
  <si>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</si>
  <si>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</si>
  <si>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</si>
  <si>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</si>
  <si>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</si>
  <si>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</si>
  <si>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</si>
  <si>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</si>
  <si>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</si>
  <si>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</si>
  <si>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</si>
  <si>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</si>
  <si>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</si>
  <si>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</si>
  <si>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</si>
  <si>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</si>
  <si>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</si>
  <si>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</si>
  <si>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</si>
  <si>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</si>
  <si>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</si>
  <si>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</si>
  <si>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</si>
  <si>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</si>
  <si>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</si>
  <si>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</si>
  <si>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</si>
  <si>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</si>
  <si>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</si>
  <si>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</si>
  <si>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</si>
  <si>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</si>
  <si>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</si>
  <si>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</si>
  <si>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</si>
  <si>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</si>
  <si>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</si>
  <si>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</si>
  <si>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</si>
  <si>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</si>
  <si>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</si>
  <si>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</si>
  <si>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</si>
  <si>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</si>
  <si>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</si>
  <si>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</si>
  <si>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</si>
  <si>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</si>
  <si>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</si>
  <si>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</si>
  <si>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</si>
  <si>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</si>
  <si>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</si>
  <si>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</si>
  <si>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</si>
  <si>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</si>
  <si>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</si>
  <si>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</si>
  <si>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</si>
  <si>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</si>
  <si>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</si>
  <si>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</si>
  <si>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</si>
  <si>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</si>
  <si>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</si>
  <si>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</si>
  <si>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</si>
  <si>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</si>
  <si>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</si>
  <si>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</si>
  <si>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</si>
  <si>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</si>
  <si>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</si>
  <si>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</si>
  <si>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</si>
  <si>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</si>
  <si>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</si>
  <si>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</si>
  <si>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</si>
  <si>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</si>
  <si>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</si>
  <si>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</si>
  <si>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</si>
  <si>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</si>
  <si>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</si>
  <si>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</si>
  <si>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</si>
  <si>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</si>
  <si>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</si>
  <si>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</si>
  <si>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</si>
  <si>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</si>
  <si>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</si>
  <si>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</si>
  <si>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</si>
  <si>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</si>
  <si>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</si>
  <si>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</si>
  <si>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</si>
  <si>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</si>
  <si>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</si>
  <si>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</si>
  <si>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</si>
  <si>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</si>
  <si>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</si>
  <si>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</si>
  <si>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</si>
  <si>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</si>
  <si>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</si>
  <si>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</si>
  <si>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</si>
  <si>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</si>
  <si>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</si>
  <si>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</si>
  <si>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</si>
  <si>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</si>
  <si>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</si>
  <si>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</si>
  <si>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</si>
  <si>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</si>
  <si>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</si>
  <si>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</si>
  <si>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</si>
  <si>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</si>
  <si>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</si>
  <si>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</si>
  <si>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</si>
  <si>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</si>
  <si>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</si>
  <si>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</si>
  <si>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</si>
  <si>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</si>
  <si>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</si>
  <si>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</si>
  <si>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</si>
  <si>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</si>
  <si>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</si>
  <si>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</si>
  <si>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</si>
  <si>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</si>
  <si>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</si>
  <si>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</si>
  <si>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</si>
  <si>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</si>
  <si>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</si>
  <si>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</si>
  <si>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</si>
  <si>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</si>
  <si>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</si>
  <si>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</si>
  <si>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</si>
  <si>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</si>
  <si>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</si>
  <si>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</si>
  <si>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</si>
  <si>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</si>
  <si>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</si>
  <si>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</si>
  <si>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</si>
  <si>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</si>
  <si>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</si>
  <si>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</si>
  <si>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</si>
  <si>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</si>
  <si>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</si>
  <si>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</si>
  <si>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</si>
  <si>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</si>
  <si>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</si>
  <si>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</si>
  <si>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</si>
  <si>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</si>
  <si>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</si>
  <si>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</si>
  <si>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</si>
  <si>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</si>
  <si>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</si>
  <si>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</si>
  <si>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</si>
  <si>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</si>
  <si>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</si>
  <si>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</si>
  <si>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</si>
  <si>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</si>
  <si>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</si>
  <si>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</si>
  <si>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</si>
  <si>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</si>
  <si>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</si>
  <si>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</si>
  <si>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</si>
  <si>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</si>
  <si>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</si>
  <si>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</si>
  <si>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</si>
  <si>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</si>
  <si>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</si>
  <si>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</si>
  <si>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</si>
  <si>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</si>
  <si>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</si>
  <si>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</si>
  <si>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</si>
  <si>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</si>
  <si>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</si>
  <si>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</si>
  <si>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</si>
  <si>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</si>
  <si>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</si>
  <si>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</si>
  <si>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</si>
  <si>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</si>
  <si>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</si>
  <si>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</si>
  <si>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</si>
  <si>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</si>
  <si>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</si>
  <si>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</si>
  <si>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</si>
  <si>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</si>
  <si>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</si>
  <si>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</si>
  <si>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</si>
  <si>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</si>
  <si>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</si>
  <si>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</si>
  <si>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</si>
  <si>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</si>
  <si>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</si>
  <si>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</si>
  <si>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</si>
  <si>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</si>
  <si>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</si>
  <si>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</si>
  <si>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</si>
  <si>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</si>
  <si>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</si>
  <si>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</si>
  <si>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</si>
  <si>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</si>
  <si>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</si>
  <si>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</si>
  <si>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</si>
  <si>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</si>
  <si>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</si>
  <si>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</si>
  <si>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</si>
  <si>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</si>
  <si>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</si>
  <si>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</si>
  <si>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</si>
  <si>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</si>
  <si>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</si>
  <si>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</si>
  <si>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</si>
  <si>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</si>
  <si>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</si>
  <si>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</si>
  <si>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</si>
  <si>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</si>
  <si>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</si>
  <si>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</si>
  <si>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</si>
  <si>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</si>
  <si>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</si>
  <si>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</si>
  <si>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</si>
  <si>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</si>
  <si>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</si>
  <si>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</si>
  <si>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</si>
  <si>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</si>
  <si>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</si>
  <si>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</si>
  <si>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</si>
  <si>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</si>
  <si>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</si>
  <si>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</si>
  <si>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</si>
  <si>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</si>
  <si>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</si>
  <si>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</si>
  <si>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</si>
  <si>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</si>
  <si>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</si>
  <si>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</si>
  <si>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</si>
  <si>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</si>
  <si>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</si>
  <si>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</si>
  <si>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</si>
  <si>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</si>
  <si>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</si>
  <si>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</si>
  <si>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</si>
  <si>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</si>
  <si>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</si>
  <si>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</si>
  <si>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</si>
  <si>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</si>
  <si>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</si>
  <si>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</si>
  <si>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</si>
  <si>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</si>
  <si>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</si>
  <si>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</si>
  <si>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</si>
  <si>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</si>
  <si>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</si>
  <si>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</si>
  <si>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</si>
  <si>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</si>
  <si>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</si>
  <si>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</si>
  <si>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</si>
  <si>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</si>
  <si>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</si>
  <si>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</si>
  <si>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</si>
  <si>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</si>
  <si>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</si>
  <si>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</si>
  <si>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</si>
  <si>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</si>
  <si>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</si>
  <si>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</si>
  <si>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</si>
  <si>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</si>
  <si>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</si>
  <si>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</si>
  <si>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</si>
  <si>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</si>
  <si>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</si>
  <si>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</si>
  <si>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</si>
  <si>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</si>
  <si>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</si>
  <si>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</si>
  <si>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</si>
  <si>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</si>
  <si>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</si>
  <si>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</si>
  <si>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</si>
  <si>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</si>
  <si>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</si>
  <si>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</si>
  <si>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</si>
  <si>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</si>
  <si>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</si>
  <si>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</si>
  <si>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</si>
  <si>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</si>
  <si>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</si>
  <si>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</si>
  <si>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</si>
  <si>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</si>
  <si>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</si>
  <si>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</si>
  <si>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</si>
  <si>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</si>
  <si>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</si>
  <si>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</si>
  <si>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</si>
  <si>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</si>
  <si>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</si>
  <si>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</si>
  <si>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</si>
  <si>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</si>
  <si>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</si>
  <si>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</si>
  <si>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</si>
  <si>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</si>
  <si>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</si>
  <si>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</si>
  <si>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</si>
  <si>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</si>
  <si>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</si>
  <si>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</si>
  <si>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</si>
  <si>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</si>
  <si>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</si>
  <si>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</si>
  <si>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</si>
  <si>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</si>
  <si>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</si>
  <si>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</si>
  <si>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</si>
  <si>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</si>
  <si>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</si>
  <si>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</si>
  <si>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</si>
  <si>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</si>
  <si>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</si>
  <si>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</si>
  <si>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</si>
  <si>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</si>
  <si>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</si>
  <si>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</si>
  <si>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</si>
  <si>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</si>
  <si>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</si>
  <si>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</si>
  <si>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</si>
  <si>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</si>
  <si>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</si>
  <si>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</si>
  <si>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</si>
  <si>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</si>
  <si>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</si>
  <si>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</si>
  <si>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</si>
  <si>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</si>
  <si>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</si>
  <si>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</si>
  <si>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</si>
  <si>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</si>
  <si>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</si>
  <si>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</si>
  <si>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</si>
  <si>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</si>
  <si>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</si>
  <si>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</si>
  <si>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</si>
  <si>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</si>
  <si>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</si>
  <si>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</si>
  <si>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</si>
  <si>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</si>
  <si>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</si>
  <si>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</si>
  <si>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</si>
  <si>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</si>
  <si>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</si>
  <si>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</si>
  <si>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</si>
  <si>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</si>
  <si>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</si>
  <si>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</si>
  <si>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</si>
  <si>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</si>
  <si>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</si>
  <si>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</si>
  <si>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</si>
  <si>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</si>
  <si>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</si>
  <si>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</si>
  <si>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</si>
  <si>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</si>
  <si>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</si>
  <si>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</si>
  <si>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</si>
  <si>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</si>
  <si>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</si>
  <si>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</si>
  <si>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</si>
  <si>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</si>
  <si>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</si>
  <si>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</si>
  <si>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</si>
  <si>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</si>
  <si>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</si>
  <si>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</si>
  <si>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</si>
  <si>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</si>
  <si>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</si>
  <si>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</si>
  <si>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</si>
  <si>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</si>
  <si>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</si>
  <si>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</si>
  <si>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</si>
  <si>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</si>
  <si>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</si>
  <si>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</si>
  <si>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</si>
  <si>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</si>
  <si>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</si>
  <si>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</si>
  <si>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</si>
  <si>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</si>
  <si>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</si>
  <si>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</si>
  <si>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</si>
  <si>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</si>
  <si>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</si>
  <si>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</si>
  <si>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</si>
  <si>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</si>
  <si>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</si>
  <si>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</si>
  <si>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</si>
  <si>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</si>
  <si>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</si>
  <si>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</si>
  <si>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</si>
  <si>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</si>
  <si>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</si>
  <si>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</si>
  <si>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</si>
  <si>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</si>
  <si>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</si>
  <si>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</si>
  <si>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</si>
  <si>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</si>
  <si>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</si>
  <si>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</si>
  <si>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</si>
  <si>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</si>
  <si>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</si>
  <si>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</si>
  <si>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</si>
  <si>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</si>
  <si>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</si>
  <si>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</si>
  <si>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</si>
  <si>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</si>
  <si>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</si>
  <si>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</si>
  <si>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</si>
  <si>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</si>
  <si>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</si>
  <si>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</si>
  <si>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</si>
  <si>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</si>
  <si>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</si>
  <si>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</si>
  <si>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</si>
  <si>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</si>
  <si>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</si>
  <si>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</si>
  <si>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</si>
  <si>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</si>
  <si>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</si>
  <si>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</si>
  <si>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</si>
  <si>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</si>
  <si>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</si>
  <si>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</si>
  <si>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</si>
  <si>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</si>
  <si>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</si>
  <si>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</si>
  <si>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</si>
  <si>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</si>
  <si>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</si>
  <si>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</si>
  <si>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</si>
  <si>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</si>
  <si>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</si>
  <si>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</si>
  <si>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</si>
  <si>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</si>
  <si>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</si>
  <si>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</si>
  <si>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</si>
  <si>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</si>
  <si>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</si>
  <si>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</si>
  <si>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</si>
  <si>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</si>
  <si>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</si>
  <si>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</si>
  <si>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</si>
  <si>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</si>
  <si>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</si>
  <si>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</si>
  <si>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</si>
  <si>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</si>
  <si>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</si>
  <si>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</si>
  <si>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</si>
  <si>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</si>
  <si>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</si>
  <si>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</si>
  <si>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</si>
  <si>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</si>
  <si>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</si>
  <si>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</si>
  <si>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</si>
  <si>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</si>
  <si>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</si>
  <si>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</si>
  <si>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</si>
  <si>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</si>
  <si>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</si>
  <si>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</si>
  <si>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</si>
  <si>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</si>
  <si>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</si>
  <si>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</si>
  <si>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</si>
  <si>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</si>
  <si>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</si>
  <si>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</si>
  <si>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</si>
  <si>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</si>
  <si>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</si>
  <si>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</si>
  <si>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</si>
  <si>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</si>
  <si>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</si>
  <si>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</si>
  <si>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</si>
  <si>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</si>
  <si>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</si>
  <si>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</si>
  <si>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</si>
  <si>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</si>
  <si>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</si>
  <si>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</si>
  <si>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</si>
  <si>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</si>
  <si>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</si>
  <si>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</si>
  <si>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</si>
  <si>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</si>
  <si>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</si>
  <si>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</si>
  <si>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</si>
  <si>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</si>
  <si>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</si>
  <si>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</si>
  <si>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</si>
  <si>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</si>
  <si>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</si>
  <si>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</si>
  <si>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</si>
  <si>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</si>
  <si>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</si>
  <si>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</si>
  <si>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</si>
  <si>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</si>
  <si>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</si>
  <si>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</si>
  <si>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</si>
  <si>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</si>
  <si>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</si>
  <si>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</si>
  <si>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</si>
  <si>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</si>
  <si>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</si>
  <si>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</si>
  <si>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</si>
  <si>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</si>
  <si>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</si>
  <si>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</si>
  <si>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</si>
  <si>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</si>
  <si>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</si>
  <si>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</si>
  <si>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</si>
  <si>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</si>
  <si>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</si>
  <si>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</si>
  <si>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</si>
  <si>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</si>
  <si>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</si>
  <si>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</si>
  <si>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</si>
  <si>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</si>
  <si>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</si>
  <si>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</si>
  <si>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</si>
  <si>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</si>
  <si>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</si>
  <si>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</si>
  <si>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</si>
  <si>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</si>
  <si>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</si>
  <si>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</si>
  <si>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</si>
  <si>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</si>
  <si>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</si>
  <si>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</si>
  <si>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</si>
  <si>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</si>
  <si>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</si>
  <si>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</si>
  <si>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</si>
  <si>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</si>
  <si>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</si>
  <si>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</si>
  <si>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</si>
  <si>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</si>
  <si>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</si>
  <si>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</si>
  <si>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</si>
  <si>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</si>
  <si>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</si>
  <si>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</si>
  <si>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</si>
  <si>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</si>
  <si>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</si>
  <si>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</si>
  <si>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</si>
  <si>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</si>
  <si>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</si>
  <si>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</si>
  <si>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</si>
  <si>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</si>
  <si>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</si>
  <si>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</si>
  <si>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</si>
  <si>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</si>
  <si>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</si>
  <si>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</si>
  <si>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</si>
  <si>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</si>
  <si>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</si>
  <si>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</si>
  <si>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</si>
  <si>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</si>
  <si>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</si>
  <si>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</si>
  <si>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</si>
  <si>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</si>
  <si>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</si>
  <si>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</si>
  <si>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</si>
  <si>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</si>
  <si>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</si>
  <si>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</si>
  <si>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</si>
  <si>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</si>
  <si>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</si>
  <si>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</si>
  <si>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</si>
  <si>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</si>
  <si>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</si>
  <si>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</si>
  <si>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</si>
  <si>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</si>
  <si>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</si>
  <si>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</si>
  <si>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</si>
  <si>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</si>
  <si>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</si>
  <si>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</si>
  <si>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</si>
  <si>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</si>
  <si>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</si>
  <si>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</si>
  <si>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</si>
  <si>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</si>
  <si>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</si>
  <si>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</si>
  <si>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</si>
  <si>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</si>
  <si>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</si>
  <si>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</si>
  <si>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</si>
  <si>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</si>
  <si>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</si>
  <si>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</si>
  <si>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</si>
  <si>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</si>
  <si>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</si>
  <si>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</si>
  <si>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</si>
  <si>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</si>
  <si>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</si>
  <si>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</si>
  <si>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</si>
  <si>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</si>
  <si>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</si>
  <si>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</si>
  <si>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</si>
  <si>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</si>
  <si>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</si>
  <si>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</si>
  <si>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</si>
  <si>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</si>
  <si>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</si>
  <si>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</si>
  <si>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</si>
  <si>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</si>
  <si>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</si>
  <si>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</si>
  <si>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</si>
  <si>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</si>
  <si>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</si>
  <si>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</si>
  <si>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</si>
  <si>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</si>
  <si>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</si>
  <si>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</si>
  <si>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</si>
  <si>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</si>
  <si>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</si>
  <si>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</si>
  <si>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</si>
  <si>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</si>
  <si>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</si>
  <si>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</si>
  <si>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</si>
  <si>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</si>
  <si>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</si>
  <si>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</si>
  <si>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</si>
  <si>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</si>
  <si>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</si>
  <si>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</si>
  <si>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</si>
  <si>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</si>
  <si>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</si>
  <si>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</si>
  <si>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</si>
  <si>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</si>
  <si>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</si>
  <si>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</si>
  <si>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</si>
  <si>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</si>
  <si>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</si>
  <si>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</si>
  <si>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</si>
  <si>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</si>
  <si>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</si>
  <si>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</si>
  <si>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</si>
  <si>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</si>
  <si>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</si>
  <si>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</si>
  <si>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</si>
  <si>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</si>
  <si>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</si>
  <si>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</si>
  <si>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</si>
  <si>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</si>
  <si>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</si>
  <si>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</si>
  <si>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</si>
  <si>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</si>
  <si>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</si>
  <si>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</si>
  <si>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</si>
  <si>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</si>
  <si>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</si>
  <si>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</si>
  <si>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</si>
  <si>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</si>
  <si>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</si>
  <si>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</si>
  <si>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</si>
  <si>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</si>
  <si>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</si>
  <si>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</si>
  <si>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</si>
  <si>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</si>
  <si>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</si>
  <si>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</si>
  <si>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</si>
  <si>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</si>
  <si>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</si>
  <si>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</si>
  <si>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</si>
  <si>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</si>
  <si>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</si>
  <si>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</si>
  <si>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</si>
  <si>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</si>
  <si>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</si>
  <si>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</si>
  <si>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</si>
  <si>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</si>
  <si>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</si>
  <si>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</si>
  <si>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</si>
  <si>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</si>
  <si>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</si>
  <si>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</si>
  <si>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</si>
  <si>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</si>
  <si>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</si>
  <si>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</si>
  <si>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</si>
  <si>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</si>
  <si>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</si>
  <si>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</si>
  <si>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</si>
  <si>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</si>
  <si>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</si>
  <si>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</si>
  <si>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</si>
  <si>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</si>
  <si>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</si>
  <si>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</si>
  <si>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</si>
  <si>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</si>
  <si>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</si>
  <si>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</si>
  <si>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</si>
  <si>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</si>
  <si>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</si>
  <si>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</si>
  <si>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</si>
  <si>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</si>
  <si>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</si>
  <si>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</si>
  <si>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</si>
  <si>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</si>
  <si>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</si>
  <si>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</si>
  <si>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</si>
  <si>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</si>
  <si>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</si>
  <si>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</si>
  <si>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</si>
  <si>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</si>
  <si>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</si>
  <si>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</si>
  <si>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</si>
  <si>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</si>
  <si>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</si>
  <si>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</si>
  <si>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</si>
  <si>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</si>
  <si>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</si>
  <si>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</si>
  <si>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</si>
  <si>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</si>
  <si>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</si>
  <si>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</si>
  <si>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</si>
  <si>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</si>
  <si>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</si>
  <si>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</si>
  <si>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</si>
  <si>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</si>
  <si>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</si>
  <si>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</si>
  <si>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</si>
  <si>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</si>
  <si>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</si>
  <si>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</si>
  <si>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</si>
  <si>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</si>
  <si>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</si>
  <si>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</si>
  <si>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</si>
  <si>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</si>
  <si>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</si>
  <si>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</si>
  <si>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</si>
  <si>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</si>
  <si>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</si>
  <si>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</si>
  <si>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</si>
  <si>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</si>
  <si>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</si>
  <si>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</si>
  <si>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</si>
  <si>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</si>
  <si>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</si>
  <si>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</si>
  <si>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</si>
  <si>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</si>
  <si>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</si>
  <si>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</si>
  <si>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</si>
  <si>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</si>
  <si>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</si>
  <si>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</si>
  <si>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</si>
  <si>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</si>
  <si>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</si>
  <si>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</si>
  <si>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</si>
  <si>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</si>
  <si>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</si>
  <si>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</si>
  <si>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</si>
  <si>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</si>
  <si>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</si>
  <si>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</si>
  <si>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</si>
  <si>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</si>
  <si>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</si>
  <si>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</si>
  <si>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</si>
  <si>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</si>
  <si>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</si>
  <si>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</si>
  <si>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</si>
  <si>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</si>
  <si>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</si>
  <si>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</si>
  <si>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</si>
  <si>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</si>
  <si>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</si>
  <si>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</si>
  <si>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</si>
  <si>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</si>
  <si>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</si>
  <si>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</si>
  <si>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</si>
  <si>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</si>
  <si>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</si>
  <si>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</si>
  <si>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</si>
  <si>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</si>
  <si>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</si>
  <si>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</si>
  <si>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</si>
  <si>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</si>
  <si>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</si>
  <si>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</si>
  <si>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</si>
  <si>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</si>
  <si>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</si>
  <si>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</si>
  <si>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</si>
  <si>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</si>
  <si>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</si>
  <si>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</si>
  <si>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</si>
  <si>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</si>
  <si>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</si>
  <si>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</si>
  <si>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</si>
  <si>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</si>
  <si>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</si>
  <si>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</si>
  <si>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</si>
  <si>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</si>
  <si>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</si>
  <si>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</si>
  <si>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</si>
  <si>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</si>
  <si>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</si>
  <si>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</si>
  <si>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</si>
  <si>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</si>
  <si>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</si>
  <si>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</si>
  <si>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</si>
  <si>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</si>
  <si>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</si>
  <si>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</si>
  <si>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</si>
  <si>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</si>
  <si>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</si>
  <si>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</si>
  <si>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</si>
  <si>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</si>
  <si>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</si>
  <si>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</si>
  <si>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</si>
  <si>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</si>
  <si>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</si>
  <si>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</si>
  <si>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</si>
  <si>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</si>
  <si>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</si>
  <si>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</si>
  <si>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</si>
  <si>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</si>
  <si>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</si>
  <si>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</si>
  <si>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</si>
  <si>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</si>
  <si>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</si>
  <si>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</si>
  <si>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</si>
  <si>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</si>
  <si>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</si>
  <si>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</si>
  <si>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</si>
  <si>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</si>
  <si>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</si>
  <si>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</si>
  <si>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</si>
  <si>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</si>
  <si>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</si>
  <si>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</si>
  <si>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</si>
  <si>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</si>
  <si>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</si>
  <si>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</si>
  <si>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</si>
  <si>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</si>
  <si>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</si>
  <si>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</si>
  <si>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</si>
  <si>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</si>
  <si>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</si>
  <si>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</si>
  <si>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</si>
  <si>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</si>
  <si>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</si>
  <si>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</si>
  <si>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</si>
  <si>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</si>
  <si>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</si>
  <si>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</si>
  <si>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</si>
  <si>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</si>
  <si>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</si>
  <si>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</si>
  <si>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</si>
  <si>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</si>
  <si>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</si>
  <si>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</si>
  <si>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</si>
  <si>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</si>
  <si>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</si>
  <si>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</si>
  <si>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</si>
  <si>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</si>
  <si>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</si>
  <si>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</si>
  <si>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</si>
  <si>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</si>
  <si>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</si>
  <si>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</si>
  <si>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</si>
  <si>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</si>
  <si>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</si>
  <si>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</si>
  <si>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</si>
  <si>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</si>
  <si>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</si>
  <si>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</si>
  <si>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</si>
  <si>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</si>
  <si>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</si>
  <si>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</si>
  <si>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</si>
  <si>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</si>
  <si>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</si>
  <si>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</si>
  <si>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</si>
  <si>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</si>
  <si>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</si>
  <si>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</si>
  <si>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</si>
  <si>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</si>
  <si>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</si>
  <si>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</si>
  <si>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</si>
  <si>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</si>
  <si>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</si>
  <si>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</si>
  <si>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</si>
  <si>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</si>
  <si>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</si>
  <si>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</si>
  <si>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</si>
  <si>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</si>
  <si>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</si>
  <si>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</si>
  <si>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</si>
  <si>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</si>
  <si>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</si>
  <si>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</si>
  <si>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</si>
  <si>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</si>
  <si>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</si>
  <si>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</si>
  <si>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</si>
  <si>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</si>
  <si>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</si>
  <si>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</si>
  <si>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</si>
  <si>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</si>
  <si>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</si>
  <si>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</si>
  <si>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</si>
  <si>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</si>
  <si>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</si>
  <si>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</si>
  <si>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</si>
  <si>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</si>
  <si>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</si>
  <si>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</si>
  <si>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</si>
  <si>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</si>
  <si>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</si>
  <si>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</si>
  <si>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</si>
  <si>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</si>
  <si>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</si>
  <si>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</si>
  <si>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</si>
  <si>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</si>
  <si>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</si>
  <si>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</si>
  <si>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</si>
  <si>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</si>
  <si>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</si>
  <si>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</si>
  <si>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</si>
  <si>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</si>
  <si>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</si>
  <si>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</si>
  <si>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</si>
  <si>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</si>
  <si>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</si>
  <si>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</si>
  <si>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</si>
  <si>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</si>
  <si>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</si>
  <si>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</si>
  <si>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</si>
  <si>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</si>
  <si>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</si>
  <si>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</si>
  <si>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</si>
  <si>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</si>
  <si>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</si>
  <si>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</si>
  <si>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</si>
  <si>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</si>
  <si>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</si>
  <si>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</si>
  <si>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</si>
  <si>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</si>
  <si>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</si>
  <si>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</si>
  <si>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</si>
  <si>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</si>
  <si>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</si>
  <si>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</si>
  <si>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</si>
  <si>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</si>
  <si>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</si>
  <si>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</si>
  <si>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</si>
  <si>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</si>
  <si>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</si>
  <si>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</si>
  <si>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</si>
  <si>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</si>
  <si>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</si>
  <si>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</si>
  <si>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</si>
  <si>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</si>
  <si>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</si>
  <si>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</si>
  <si>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</si>
  <si>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</si>
  <si>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</si>
  <si>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</si>
  <si>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</si>
  <si>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</si>
  <si>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</si>
  <si>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</si>
  <si>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</si>
  <si>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</si>
  <si>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</si>
  <si>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</si>
  <si>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</si>
  <si>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</si>
  <si>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</si>
  <si>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</si>
  <si>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</si>
  <si>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</si>
  <si>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</si>
  <si>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</si>
  <si>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</si>
  <si>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</si>
  <si>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</si>
  <si>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</si>
  <si>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</si>
  <si>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</si>
  <si>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</si>
  <si>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</si>
  <si>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</si>
  <si>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</si>
  <si>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</si>
  <si>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</si>
  <si>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</si>
  <si>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</si>
  <si>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</si>
  <si>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</si>
  <si>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</si>
  <si>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</si>
  <si>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</si>
  <si>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</si>
  <si>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</si>
  <si>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</si>
  <si>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</si>
  <si>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</si>
  <si>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</si>
  <si>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</si>
  <si>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</si>
  <si>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</si>
  <si>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</si>
  <si>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</si>
  <si>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</si>
  <si>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</si>
  <si>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</si>
  <si>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</si>
  <si>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</si>
  <si>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</si>
  <si>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</si>
  <si>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</si>
  <si>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</si>
  <si>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</si>
  <si>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</si>
  <si>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</si>
  <si>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</si>
  <si>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</si>
  <si>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</si>
  <si>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</si>
  <si>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</si>
  <si>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</si>
  <si>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</si>
  <si>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</si>
  <si>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</si>
  <si>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</si>
  <si>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</si>
  <si>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</si>
  <si>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</si>
  <si>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</si>
  <si>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</si>
  <si>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</si>
  <si>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</si>
  <si>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</si>
  <si>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</si>
  <si>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</si>
  <si>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</si>
  <si>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</si>
  <si>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</si>
  <si>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</si>
  <si>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</si>
  <si>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</si>
  <si>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</si>
  <si>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</si>
  <si>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</si>
  <si>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</si>
  <si>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</si>
  <si>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</si>
  <si>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</si>
  <si>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</si>
  <si>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</si>
  <si>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</si>
  <si>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</si>
  <si>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</si>
  <si>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</si>
  <si>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</si>
  <si>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</si>
  <si>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</si>
  <si>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</si>
  <si>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</si>
  <si>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</si>
  <si>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</si>
  <si>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</si>
  <si>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</si>
  <si>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</si>
  <si>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</si>
  <si>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</si>
  <si>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</si>
  <si>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</si>
  <si>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</si>
  <si>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</si>
  <si>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</si>
  <si>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</si>
  <si>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</si>
  <si>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</si>
  <si>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</si>
  <si>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</si>
  <si>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</si>
  <si>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</si>
  <si>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</si>
  <si>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</si>
  <si>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</si>
  <si>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</si>
  <si>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</si>
  <si>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</si>
  <si>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</si>
  <si>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</si>
  <si>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</si>
  <si>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</si>
  <si>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</si>
  <si>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</si>
  <si>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</si>
  <si>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</si>
  <si>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</si>
  <si>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</si>
  <si>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</si>
  <si>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</si>
  <si>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</si>
  <si>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</si>
  <si>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</si>
  <si>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</si>
  <si>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</si>
  <si>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</si>
  <si>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</si>
  <si>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</si>
  <si>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</si>
  <si>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</si>
  <si>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</si>
  <si>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</si>
  <si>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</si>
  <si>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</si>
  <si>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</si>
  <si>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</si>
  <si>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</si>
  <si>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</si>
  <si>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</si>
  <si>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</si>
  <si>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</si>
  <si>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</si>
  <si>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</si>
  <si>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</si>
  <si>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</si>
  <si>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</si>
  <si>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</si>
  <si>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</si>
  <si>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</si>
  <si>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</si>
  <si>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</si>
  <si>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</si>
  <si>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</si>
  <si>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</si>
  <si>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</si>
  <si>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</si>
  <si>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</si>
  <si>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</si>
  <si>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</si>
  <si>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</si>
  <si>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</si>
  <si>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</si>
  <si>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</si>
  <si>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</si>
  <si>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</si>
  <si>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</si>
  <si>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</si>
  <si>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</si>
  <si>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</si>
  <si>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</si>
  <si>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</si>
  <si>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</si>
  <si>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</si>
  <si>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</si>
  <si>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</si>
  <si>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</si>
  <si>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</si>
  <si>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</si>
  <si>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</si>
  <si>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</si>
  <si>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</si>
  <si>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</si>
  <si>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</si>
  <si>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</si>
  <si>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</si>
  <si>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</si>
  <si>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</si>
  <si>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</si>
  <si>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</si>
  <si>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</si>
  <si>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</si>
  <si>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</si>
  <si>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</si>
  <si>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</si>
  <si>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</si>
  <si>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</si>
  <si>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</si>
  <si>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</si>
  <si>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</si>
  <si>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</si>
  <si>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</si>
  <si>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</si>
  <si>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</si>
  <si>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</si>
  <si>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</si>
  <si>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</si>
  <si>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</si>
  <si>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</si>
  <si>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</si>
  <si>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</si>
  <si>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</si>
  <si>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</si>
  <si>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</si>
  <si>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</si>
  <si>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</si>
  <si>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</si>
  <si>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</si>
  <si>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</si>
  <si>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</si>
  <si>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</si>
  <si>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</si>
  <si>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</si>
  <si>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</si>
  <si>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</si>
  <si>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</si>
  <si>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</si>
  <si>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</si>
  <si>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</si>
  <si>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</si>
  <si>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</si>
  <si>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</si>
  <si>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</si>
  <si>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</si>
  <si>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</si>
  <si>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</si>
  <si>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</si>
  <si>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</si>
  <si>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</si>
  <si>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</si>
  <si>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</si>
  <si>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</si>
  <si>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</si>
  <si>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</si>
  <si>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</si>
  <si>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</si>
  <si>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</si>
  <si>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</si>
  <si>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</si>
  <si>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</si>
  <si>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</si>
  <si>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</si>
  <si>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</si>
  <si>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</si>
  <si>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</si>
  <si>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</si>
  <si>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</si>
  <si>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</si>
  <si>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</si>
  <si>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</si>
  <si>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</si>
  <si>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</si>
  <si>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</si>
  <si>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</si>
  <si>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</si>
  <si>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</si>
  <si>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</si>
  <si>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</si>
  <si>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</si>
  <si>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</si>
  <si>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</si>
  <si>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</si>
  <si>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</si>
  <si>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</si>
  <si>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</si>
  <si>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</si>
  <si>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</si>
  <si>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</si>
  <si>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</si>
  <si>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</si>
  <si>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</si>
  <si>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</si>
  <si>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</si>
  <si>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</si>
  <si>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</si>
  <si>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</si>
  <si>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</si>
  <si>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</si>
  <si>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</si>
  <si>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</si>
  <si>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</si>
  <si>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</si>
  <si>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</si>
  <si>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</si>
  <si>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</si>
  <si>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</si>
  <si>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</si>
  <si>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</si>
  <si>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</si>
  <si>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</si>
  <si>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</si>
  <si>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</si>
  <si>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</si>
  <si>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</si>
  <si>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</si>
  <si>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</si>
  <si>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</si>
  <si>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</si>
  <si>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</si>
  <si>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</si>
  <si>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</si>
  <si>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</si>
  <si>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</si>
  <si>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</si>
  <si>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</si>
  <si>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</si>
  <si>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</si>
  <si>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</si>
  <si>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</si>
  <si>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</si>
  <si>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</si>
  <si>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</si>
  <si>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</si>
  <si>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</si>
  <si>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</si>
  <si>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</si>
  <si>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</si>
  <si>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</si>
  <si>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</si>
  <si>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</si>
  <si>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</si>
  <si>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</si>
  <si>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</si>
  <si>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</si>
  <si>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</si>
  <si>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</si>
  <si>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</si>
  <si>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</si>
  <si>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</si>
  <si>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</si>
  <si>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</si>
  <si>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</si>
  <si>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</si>
  <si>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</si>
  <si>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</si>
  <si>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</si>
  <si>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</si>
  <si>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</si>
  <si>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</si>
  <si>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</si>
  <si>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</si>
  <si>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</si>
  <si>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</si>
  <si>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</si>
  <si>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</si>
  <si>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</si>
  <si>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</si>
  <si>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</si>
  <si>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</si>
  <si>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</si>
  <si>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</si>
  <si>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</si>
  <si>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</si>
  <si>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</si>
  <si>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</si>
  <si>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</si>
  <si>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</si>
  <si>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</si>
  <si>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</si>
  <si>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</si>
  <si>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</si>
  <si>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</si>
  <si>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</si>
  <si>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</si>
  <si>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</si>
  <si>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</si>
  <si>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</si>
  <si>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</si>
  <si>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</si>
  <si>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</si>
  <si>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</si>
  <si>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</si>
  <si>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</si>
  <si>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</si>
  <si>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</si>
  <si>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</si>
  <si>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</si>
  <si>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</si>
  <si>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</si>
  <si>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</si>
  <si>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</si>
  <si>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</si>
  <si>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</si>
  <si>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</si>
  <si>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</si>
  <si>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</si>
  <si>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</si>
  <si>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</si>
  <si>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</si>
  <si>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</si>
  <si>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</si>
  <si>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</si>
  <si>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</si>
  <si>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</si>
  <si>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</si>
  <si>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</si>
  <si>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</si>
  <si>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</si>
  <si>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</si>
  <si>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</si>
  <si>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</si>
  <si>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</si>
  <si>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</si>
  <si>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</si>
  <si>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</si>
  <si>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</si>
  <si>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</si>
  <si>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</si>
  <si>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</si>
  <si>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</si>
  <si>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</si>
  <si>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</si>
  <si>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</si>
  <si>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</si>
  <si>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</si>
  <si>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</si>
  <si>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</si>
  <si>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</si>
  <si>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</si>
  <si>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</si>
  <si>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</si>
  <si>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</si>
  <si>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</si>
  <si>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</si>
  <si>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</si>
  <si>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</si>
  <si>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</si>
  <si>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</si>
  <si>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</si>
  <si>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</si>
  <si>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</si>
  <si>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</si>
  <si>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</si>
  <si>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</si>
  <si>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</si>
  <si>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</si>
  <si>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</si>
  <si>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</si>
  <si>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</si>
  <si>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</si>
  <si>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</si>
  <si>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</si>
  <si>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</si>
  <si>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</si>
  <si>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</si>
  <si>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</si>
  <si>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</si>
  <si>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</si>
  <si>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</si>
  <si>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</si>
  <si>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</si>
  <si>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</si>
  <si>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</si>
  <si>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</si>
  <si>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</si>
  <si>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</si>
  <si>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</si>
  <si>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</si>
  <si>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</si>
  <si>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</si>
  <si>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</si>
  <si>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</si>
  <si>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</si>
  <si>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</si>
  <si>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</si>
  <si>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</si>
  <si>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</si>
  <si>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</si>
  <si>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</si>
  <si>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</si>
  <si>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</si>
  <si>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</si>
  <si>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</si>
  <si>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</si>
  <si>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</si>
  <si>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</si>
  <si>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</si>
  <si>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</si>
  <si>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</si>
  <si>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</si>
  <si>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</si>
  <si>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</si>
  <si>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</si>
  <si>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</si>
  <si>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</si>
  <si>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</si>
  <si>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</si>
  <si>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</si>
  <si>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</si>
  <si>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</si>
  <si>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</si>
  <si>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</si>
  <si>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</si>
  <si>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</si>
  <si>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</si>
  <si>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</si>
  <si>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</si>
  <si>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</si>
  <si>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</si>
  <si>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</si>
  <si>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</si>
  <si>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</si>
  <si>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</si>
  <si>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</si>
  <si>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</si>
  <si>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</si>
  <si>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</si>
  <si>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</si>
  <si>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</si>
  <si>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</si>
  <si>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</si>
  <si>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</si>
  <si>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</si>
  <si>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</si>
  <si>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</si>
  <si>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</si>
  <si>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</si>
  <si>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</si>
  <si>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</si>
  <si>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</si>
  <si>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</si>
  <si>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</si>
  <si>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</si>
  <si>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</si>
  <si>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</si>
  <si>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</si>
  <si>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</si>
  <si>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</si>
  <si>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</si>
  <si>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</si>
  <si>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</si>
  <si>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</si>
  <si>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</si>
  <si>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</si>
  <si>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</si>
  <si>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</si>
  <si>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</si>
  <si>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</si>
  <si>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</si>
  <si>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</si>
  <si>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</si>
  <si>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</si>
  <si>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</si>
  <si>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</si>
  <si>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</si>
  <si>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</si>
  <si>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</si>
  <si>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</si>
  <si>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</si>
  <si>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</si>
  <si>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</si>
  <si>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</si>
  <si>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</si>
  <si>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</si>
  <si>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</si>
  <si>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</si>
  <si>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</si>
  <si>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</si>
  <si>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</si>
  <si>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</si>
  <si>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</si>
  <si>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</si>
  <si>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</si>
  <si>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</si>
  <si>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</si>
  <si>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</si>
  <si>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</si>
  <si>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</si>
  <si>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</si>
  <si>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</si>
  <si>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</si>
  <si>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</si>
  <si>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</si>
  <si>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</si>
  <si>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</si>
  <si>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</si>
  <si>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</si>
  <si>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</si>
  <si>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</si>
  <si>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</si>
  <si>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</si>
  <si>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</si>
  <si>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</si>
  <si>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</si>
  <si>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</si>
  <si>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</si>
  <si>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</si>
  <si>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</si>
  <si>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</si>
  <si>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</si>
  <si>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</si>
  <si>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</si>
  <si>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</si>
  <si>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</si>
  <si>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</si>
  <si>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</si>
  <si>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</si>
  <si>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</si>
  <si>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</si>
  <si>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</si>
  <si>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</si>
  <si>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</si>
  <si>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</si>
  <si>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</si>
  <si>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</si>
  <si>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</si>
  <si>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</si>
  <si>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</si>
  <si>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</si>
  <si>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</si>
  <si>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</si>
  <si>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</si>
  <si>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</si>
  <si>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</si>
  <si>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</si>
  <si>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</si>
  <si>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</si>
  <si>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</si>
  <si>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</si>
  <si>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</si>
  <si>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</si>
  <si>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</si>
  <si>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</si>
  <si>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</si>
  <si>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</si>
  <si>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</si>
  <si>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</si>
  <si>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</si>
  <si>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</si>
  <si>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</si>
  <si>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</si>
  <si>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</si>
  <si>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</si>
  <si>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</si>
  <si>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</si>
  <si>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</si>
  <si>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</si>
  <si>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</si>
  <si>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</si>
  <si>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</si>
  <si>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</si>
  <si>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</si>
  <si>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</si>
  <si>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</si>
  <si>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</si>
  <si>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</si>
  <si>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</si>
  <si>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</si>
  <si>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</si>
  <si>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</si>
  <si>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</si>
  <si>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</si>
  <si>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</si>
  <si>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</si>
  <si>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</si>
  <si>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</si>
  <si>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</si>
  <si>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</si>
  <si>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</si>
  <si>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</si>
  <si>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</si>
  <si>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</si>
  <si>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</si>
  <si>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</si>
  <si>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</si>
  <si>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</si>
  <si>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</si>
  <si>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</si>
  <si>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</si>
  <si>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</si>
  <si>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</si>
  <si>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</si>
  <si>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</si>
  <si>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</si>
  <si>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</si>
  <si>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</si>
  <si>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</si>
  <si>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</si>
  <si>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</si>
  <si>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</si>
  <si>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</si>
  <si>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</si>
  <si>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</si>
  <si>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</si>
  <si>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</si>
  <si>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</si>
  <si>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</si>
  <si>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</si>
  <si>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</si>
  <si>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</si>
  <si>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</si>
  <si>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</si>
  <si>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</si>
  <si>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</si>
  <si>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</si>
  <si>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</si>
  <si>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</si>
  <si>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</si>
  <si>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</si>
  <si>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</si>
  <si>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</si>
  <si>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</si>
  <si>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</si>
  <si>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</si>
  <si>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</si>
  <si>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</si>
  <si>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</si>
  <si>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</si>
  <si>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</si>
  <si>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</si>
  <si>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</si>
  <si>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</si>
  <si>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</si>
  <si>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</si>
  <si>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</si>
  <si>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</si>
  <si>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</si>
  <si>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</si>
  <si>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</si>
  <si>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</si>
  <si>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</si>
  <si>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</si>
  <si>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</si>
  <si>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</si>
  <si>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</si>
  <si>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</si>
  <si>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</si>
  <si>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</si>
  <si>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</si>
  <si>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</si>
  <si>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</si>
  <si>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</si>
  <si>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</si>
  <si>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</si>
  <si>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</si>
  <si>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</si>
  <si>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</si>
  <si>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</si>
  <si>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</si>
  <si>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</si>
  <si>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</si>
  <si>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</si>
  <si>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</si>
  <si>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</si>
  <si>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</si>
  <si>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</si>
  <si>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</si>
  <si>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</si>
  <si>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</si>
  <si>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</si>
  <si>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</si>
  <si>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</si>
  <si>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</si>
  <si>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</si>
  <si>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</si>
  <si>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</si>
  <si>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</si>
  <si>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</si>
  <si>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</si>
  <si>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</si>
  <si>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</si>
  <si>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</si>
  <si>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</si>
  <si>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</si>
  <si>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</si>
  <si>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</si>
  <si>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</si>
  <si>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</si>
  <si>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</si>
  <si>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</si>
  <si>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</si>
  <si>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</si>
  <si>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</si>
  <si>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</si>
  <si>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</si>
  <si>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</si>
  <si>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</si>
  <si>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</si>
  <si>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</si>
  <si>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</si>
  <si>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</si>
  <si>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</si>
  <si>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</si>
  <si>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</si>
  <si>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</si>
  <si>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</si>
  <si>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</si>
  <si>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</si>
  <si>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</si>
  <si>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</si>
  <si>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</si>
  <si>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</si>
  <si>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</si>
  <si>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</si>
  <si>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</si>
  <si>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</si>
  <si>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</si>
  <si>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</si>
  <si>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</si>
  <si>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</si>
  <si>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</si>
  <si>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</si>
  <si>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</si>
  <si>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</si>
  <si>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</si>
  <si>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</si>
  <si>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</si>
  <si>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</si>
  <si>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</si>
  <si>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</si>
  <si>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</si>
  <si>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</si>
  <si>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</si>
  <si>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</si>
  <si>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</si>
  <si>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</si>
  <si>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</si>
  <si>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</si>
  <si>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</si>
  <si>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</si>
  <si>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</si>
  <si>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</si>
  <si>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</si>
  <si>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</si>
  <si>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</si>
  <si>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</si>
  <si>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</si>
  <si>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</si>
  <si>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</si>
  <si>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</si>
  <si>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</si>
  <si>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</si>
  <si>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</si>
  <si>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</si>
  <si>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</si>
  <si>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</si>
  <si>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</si>
  <si>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</si>
  <si>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</si>
  <si>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</si>
  <si>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</si>
  <si>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</si>
  <si>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</si>
  <si>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</si>
  <si>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</si>
  <si>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</si>
  <si>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</si>
  <si>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</si>
  <si>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</si>
  <si>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</si>
  <si>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</si>
  <si>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</si>
  <si>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</si>
  <si>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</si>
  <si>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</si>
  <si>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</si>
  <si>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</si>
  <si>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</si>
  <si>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</si>
  <si>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</si>
  <si>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</si>
  <si>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</si>
  <si>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</si>
  <si>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</si>
  <si>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</si>
  <si>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</si>
  <si>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</si>
  <si>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</si>
  <si>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</si>
  <si>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</si>
  <si>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</si>
  <si>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</si>
  <si>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</si>
  <si>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</si>
  <si>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</si>
  <si>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</si>
  <si>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</si>
  <si>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</si>
  <si>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</si>
  <si>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</si>
  <si>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</si>
  <si>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</si>
  <si>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</si>
  <si>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</si>
  <si>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</si>
  <si>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</si>
  <si>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</si>
  <si>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</si>
  <si>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</si>
  <si>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</si>
  <si>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</si>
  <si>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</si>
  <si>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</si>
  <si>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</si>
  <si>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</si>
  <si>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</si>
  <si>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</si>
  <si>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</si>
  <si>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</si>
  <si>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</si>
  <si>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</si>
  <si>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</si>
  <si>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</si>
  <si>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</si>
  <si>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</si>
  <si>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</si>
  <si>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</si>
  <si>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</si>
  <si>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</si>
  <si>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</si>
  <si>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</si>
  <si>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</si>
  <si>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</si>
  <si>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</si>
  <si>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</si>
  <si>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</si>
  <si>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</si>
  <si>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</si>
  <si>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</si>
  <si>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</si>
  <si>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</si>
  <si>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</si>
  <si>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</si>
  <si>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</si>
  <si>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</si>
  <si>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</si>
  <si>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</si>
  <si>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</si>
  <si>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</si>
  <si>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</si>
  <si>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</si>
  <si>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</si>
  <si>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</si>
  <si>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</si>
  <si>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</si>
  <si>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</si>
  <si>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</si>
  <si>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</si>
  <si>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</si>
  <si>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</si>
  <si>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</si>
  <si>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</si>
  <si>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</si>
  <si>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</si>
  <si>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</si>
  <si>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</si>
  <si>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</si>
  <si>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</si>
  <si>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</si>
  <si>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</si>
  <si>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</si>
  <si>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</si>
  <si>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</si>
  <si>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</si>
  <si>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</si>
  <si>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</si>
  <si>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</si>
  <si>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</si>
  <si>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</si>
  <si>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</si>
  <si>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</si>
  <si>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</si>
  <si>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</si>
  <si>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</si>
  <si>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</si>
  <si>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</si>
  <si>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</si>
  <si>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</si>
  <si>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</si>
  <si>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</si>
  <si>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</si>
  <si>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</si>
  <si>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</si>
  <si>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</si>
  <si>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</si>
  <si>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</si>
  <si>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</si>
  <si>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</si>
  <si>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</si>
  <si>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</si>
  <si>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</si>
  <si>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</si>
  <si>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</si>
  <si>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</si>
  <si>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</si>
  <si>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</si>
  <si>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</si>
  <si>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</si>
  <si>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</si>
  <si>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</si>
  <si>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</si>
  <si>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</si>
  <si>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</si>
  <si>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</si>
  <si>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</si>
  <si>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</si>
  <si>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</si>
  <si>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</si>
  <si>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</si>
  <si>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</si>
  <si>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</si>
  <si>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</si>
  <si>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</si>
  <si>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</si>
  <si>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</si>
  <si>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</si>
  <si>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</si>
  <si>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</si>
  <si>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</si>
  <si>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</si>
  <si>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</si>
  <si>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</si>
  <si>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</si>
  <si>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</si>
  <si>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</si>
  <si>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</si>
  <si>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</si>
  <si>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</si>
  <si>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</si>
  <si>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</si>
  <si>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</si>
  <si>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</si>
  <si>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</si>
  <si>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</si>
  <si>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</si>
  <si>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</si>
  <si>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</si>
  <si>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</si>
  <si>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</si>
  <si>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</si>
  <si>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</si>
  <si>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</si>
  <si>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</si>
  <si>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</si>
  <si>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</si>
  <si>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</si>
  <si>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</si>
  <si>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</si>
  <si>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</si>
  <si>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</si>
  <si>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</si>
  <si>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</si>
  <si>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</si>
  <si>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</si>
  <si>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</si>
  <si>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</si>
  <si>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</si>
  <si>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</si>
  <si>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</si>
  <si>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</si>
  <si>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</si>
  <si>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</si>
  <si>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</si>
  <si>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</si>
  <si>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</si>
  <si>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</si>
  <si>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</si>
  <si>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</si>
  <si>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</si>
  <si>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</si>
  <si>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</si>
  <si>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</si>
  <si>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</si>
  <si>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</si>
  <si>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</si>
  <si>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</si>
  <si>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</si>
  <si>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</si>
  <si>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</si>
  <si>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</si>
  <si>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</si>
  <si>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</si>
  <si>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</si>
  <si>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</si>
  <si>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</si>
  <si>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</si>
  <si>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</si>
  <si>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</si>
  <si>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</si>
  <si>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</si>
  <si>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</si>
  <si>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</si>
  <si>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</si>
  <si>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</si>
  <si>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</si>
  <si>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</si>
  <si>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</si>
  <si>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</si>
  <si>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</si>
  <si>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</si>
  <si>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</si>
  <si>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</si>
  <si>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</si>
  <si>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</si>
  <si>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</si>
  <si>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</si>
  <si>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</si>
  <si>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</si>
  <si>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</si>
  <si>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</si>
  <si>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</si>
  <si>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</si>
  <si>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</si>
  <si>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</si>
  <si>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</si>
  <si>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</si>
  <si>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</si>
  <si>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</si>
  <si>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</si>
  <si>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</si>
  <si>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</si>
  <si>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</si>
  <si>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</si>
  <si>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</si>
  <si>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</si>
  <si>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</si>
  <si>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</si>
  <si>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</si>
  <si>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</si>
  <si>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</si>
  <si>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</si>
  <si>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</si>
  <si>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</si>
  <si>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</si>
  <si>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</si>
  <si>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</si>
  <si>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</si>
  <si>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</si>
  <si>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</si>
  <si>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</si>
  <si>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</si>
  <si>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</si>
  <si>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</si>
  <si>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</si>
  <si>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</si>
  <si>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</si>
  <si>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</si>
  <si>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</si>
  <si>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</si>
  <si>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</si>
  <si>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</si>
  <si>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</si>
  <si>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</si>
  <si>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</si>
  <si>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</si>
  <si>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</si>
  <si>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</si>
  <si>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</si>
  <si>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</si>
  <si>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</si>
  <si>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</si>
  <si>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</si>
  <si>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</si>
  <si>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</si>
  <si>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</si>
  <si>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</si>
  <si>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</si>
  <si>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</si>
  <si>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</si>
  <si>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</si>
  <si>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</si>
  <si>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</si>
  <si>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</si>
  <si>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</si>
  <si>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</si>
  <si>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</si>
  <si>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</si>
  <si>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</si>
  <si>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</si>
  <si>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</si>
  <si>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</si>
  <si>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</si>
  <si>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</si>
  <si>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</si>
  <si>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</si>
  <si>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</si>
  <si>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</si>
  <si>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</si>
  <si>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</si>
  <si>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</si>
  <si>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</si>
  <si>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</si>
  <si>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</si>
  <si>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</si>
  <si>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</si>
  <si>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</si>
  <si>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</si>
  <si>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</si>
  <si>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</si>
  <si>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</si>
  <si>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</si>
  <si>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</si>
  <si>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</si>
  <si>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</si>
  <si>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</si>
  <si>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</si>
  <si>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</si>
  <si>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</si>
  <si>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</si>
  <si>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</si>
  <si>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</si>
  <si>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</si>
  <si>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</si>
  <si>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</si>
  <si>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</si>
  <si>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</si>
  <si>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</si>
  <si>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</si>
  <si>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</si>
  <si>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</si>
  <si>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</si>
  <si>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</si>
  <si>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</si>
  <si>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</si>
  <si>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</si>
  <si>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</si>
  <si>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</si>
  <si>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</si>
  <si>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</si>
  <si>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</si>
  <si>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</si>
  <si>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</si>
  <si>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</si>
  <si>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</si>
  <si>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</si>
  <si>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</si>
  <si>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</si>
  <si>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</si>
  <si>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</si>
  <si>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</si>
  <si>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</si>
  <si>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</si>
  <si>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</si>
  <si>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</si>
  <si>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</si>
  <si>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</si>
  <si>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</si>
  <si>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</si>
  <si>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</si>
  <si>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</si>
  <si>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</si>
  <si>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</si>
  <si>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</si>
  <si>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</si>
  <si>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</si>
  <si>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</si>
  <si>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</si>
  <si>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</si>
  <si>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</si>
  <si>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</si>
  <si>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</si>
  <si>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</si>
  <si>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</si>
  <si>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</si>
  <si>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</si>
  <si>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</si>
  <si>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</si>
  <si>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</si>
  <si>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</si>
  <si>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</si>
  <si>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</si>
  <si>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</si>
  <si>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</si>
  <si>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</si>
  <si>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</si>
  <si>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</si>
  <si>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</si>
  <si>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</si>
  <si>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</si>
  <si>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</si>
  <si>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</si>
  <si>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</si>
  <si>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</si>
  <si>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</si>
  <si>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</si>
  <si>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</si>
  <si>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</si>
  <si>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</si>
  <si>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</si>
  <si>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</si>
  <si>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</si>
  <si>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</si>
  <si>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</si>
  <si>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</si>
  <si>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</si>
  <si>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</si>
  <si>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</si>
  <si>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</si>
  <si>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</si>
  <si>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</si>
  <si>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</si>
  <si>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</si>
  <si>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</si>
  <si>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</si>
  <si>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</si>
  <si>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</si>
  <si>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</si>
  <si>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</si>
  <si>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</si>
  <si>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</si>
  <si>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</si>
  <si>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</si>
  <si>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</si>
  <si>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</si>
  <si>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</si>
  <si>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</si>
  <si>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</si>
  <si>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</si>
  <si>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</si>
  <si>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</si>
  <si>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</si>
  <si>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</si>
  <si>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</si>
  <si>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</si>
  <si>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</si>
  <si>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</si>
  <si>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</si>
  <si>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</si>
  <si>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</si>
  <si>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</si>
  <si>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</si>
  <si>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</si>
  <si>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</si>
  <si>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</si>
  <si>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</si>
  <si>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</si>
  <si>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</si>
  <si>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</si>
  <si>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</si>
  <si>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</si>
  <si>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</si>
  <si>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</si>
  <si>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</si>
  <si>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</si>
  <si>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</si>
  <si>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</si>
  <si>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</si>
  <si>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</si>
  <si>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</si>
  <si>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</si>
  <si>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</si>
  <si>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</si>
  <si>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</si>
  <si>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</si>
  <si>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</si>
  <si>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</si>
  <si>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</si>
  <si>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</si>
  <si>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</si>
  <si>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</si>
  <si>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</si>
  <si>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</si>
  <si>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</si>
  <si>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</si>
  <si>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</si>
  <si>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</si>
  <si>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</si>
  <si>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</si>
  <si>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</si>
  <si>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</si>
  <si>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</si>
  <si>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</si>
  <si>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</si>
  <si>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</si>
  <si>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</si>
  <si>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</si>
  <si>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</si>
  <si>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</si>
  <si>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</si>
  <si>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</si>
  <si>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</si>
  <si>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</si>
  <si>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</si>
  <si>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</si>
  <si>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</si>
  <si>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</si>
  <si>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</si>
  <si>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</si>
  <si>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</si>
  <si>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</si>
  <si>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</si>
  <si>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</si>
  <si>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</si>
  <si>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</si>
  <si>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</si>
  <si>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</si>
  <si>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</si>
  <si>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</si>
  <si>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</si>
  <si>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</si>
  <si>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</si>
  <si>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</si>
  <si>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</si>
  <si>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</si>
  <si>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</si>
  <si>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</si>
  <si>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</si>
  <si>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</si>
  <si>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</si>
  <si>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</si>
  <si>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</si>
  <si>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</si>
  <si>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</si>
  <si>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</si>
  <si>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</si>
  <si>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</si>
  <si>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</si>
  <si>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</si>
  <si>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</si>
  <si>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</si>
  <si>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</si>
  <si>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</si>
  <si>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</si>
  <si>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</si>
  <si>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</si>
  <si>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</si>
  <si>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</si>
  <si>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</si>
  <si>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</si>
  <si>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</si>
  <si>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</si>
  <si>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</si>
  <si>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</si>
  <si>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</si>
  <si>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</si>
  <si>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</si>
  <si>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</si>
  <si>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</si>
  <si>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</si>
  <si>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</si>
  <si>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</si>
  <si>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</si>
  <si>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</si>
  <si>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</si>
  <si>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</si>
  <si>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</si>
  <si>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</si>
  <si>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</si>
  <si>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</si>
  <si>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</si>
  <si>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</si>
  <si>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</si>
  <si>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</si>
  <si>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</si>
  <si>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</si>
  <si>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</si>
  <si>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</si>
  <si>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</si>
  <si>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</si>
  <si>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</si>
  <si>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</si>
  <si>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</si>
  <si>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</si>
  <si>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</si>
  <si>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</si>
  <si>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</si>
  <si>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</si>
  <si>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</si>
  <si>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</si>
  <si>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</si>
  <si>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</si>
  <si>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</si>
  <si>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</si>
  <si>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</si>
  <si>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</si>
  <si>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</si>
  <si>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</si>
  <si>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</si>
  <si>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</si>
  <si>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</si>
  <si>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</si>
  <si>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</si>
  <si>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</si>
  <si>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</si>
  <si>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</si>
  <si>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</si>
  <si>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</si>
  <si>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</si>
  <si>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</si>
  <si>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</si>
  <si>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</si>
  <si>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</si>
  <si>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</si>
  <si>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</si>
  <si>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</si>
  <si>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</si>
  <si>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</si>
  <si>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</si>
  <si>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</si>
  <si>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</si>
  <si>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</si>
  <si>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</si>
  <si>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</si>
  <si>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</si>
  <si>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</si>
  <si>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</si>
  <si>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</si>
  <si>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</si>
  <si>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</si>
  <si>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</si>
  <si>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</si>
  <si>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</si>
  <si>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</si>
  <si>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</si>
  <si>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</si>
  <si>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</si>
  <si>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</si>
  <si>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</si>
  <si>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</si>
  <si>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</si>
  <si>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</si>
  <si>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</si>
  <si>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</si>
  <si>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</si>
  <si>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</si>
  <si>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</si>
  <si>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</si>
  <si>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</si>
  <si>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</si>
  <si>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</si>
  <si>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</si>
  <si>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</si>
  <si>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</si>
  <si>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</si>
  <si>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</si>
  <si>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</si>
  <si>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</si>
  <si>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</si>
  <si>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</si>
  <si>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</si>
  <si>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</si>
  <si>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</si>
  <si>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</si>
  <si>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</si>
  <si>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</si>
  <si>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</si>
  <si>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</si>
  <si>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</si>
  <si>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</si>
  <si>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</si>
  <si>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</si>
  <si>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</si>
  <si>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</si>
  <si>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</si>
  <si>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</si>
  <si>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</si>
  <si>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</si>
  <si>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</si>
  <si>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</si>
  <si>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</si>
  <si>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</si>
  <si>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</si>
  <si>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</si>
  <si>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</si>
  <si>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</si>
  <si>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</si>
  <si>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</si>
  <si>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</si>
  <si>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</si>
  <si>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</si>
  <si>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</si>
  <si>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</si>
  <si>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</si>
  <si>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</si>
  <si>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</si>
  <si>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</si>
  <si>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</si>
  <si>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</si>
  <si>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</si>
  <si>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</si>
  <si>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</si>
  <si>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</si>
  <si>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</si>
  <si>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</si>
  <si>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</si>
  <si>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</si>
  <si>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</si>
  <si>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</si>
  <si>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</si>
  <si>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</si>
  <si>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</si>
  <si>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</si>
  <si>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</si>
  <si>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</si>
  <si>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</si>
  <si>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</si>
  <si>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</si>
  <si>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</si>
  <si>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</si>
  <si>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</si>
  <si>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</si>
  <si>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</si>
  <si>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</si>
  <si>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</si>
  <si>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</si>
  <si>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</si>
  <si>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</si>
  <si>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</si>
  <si>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</si>
  <si>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</si>
  <si>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</si>
  <si>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</si>
  <si>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</si>
  <si>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</si>
  <si>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</si>
  <si>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</si>
  <si>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</si>
  <si>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</si>
  <si>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</si>
  <si>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</si>
  <si>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</si>
  <si>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</si>
  <si>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</si>
  <si>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</si>
  <si>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</si>
  <si>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</si>
  <si>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</si>
  <si>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</si>
  <si>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</si>
  <si>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</si>
  <si>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</si>
  <si>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</si>
  <si>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</si>
  <si>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</si>
  <si>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</si>
  <si>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</si>
  <si>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</si>
  <si>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</si>
  <si>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</si>
  <si>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</si>
  <si>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</si>
  <si>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</si>
  <si>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</si>
  <si>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</si>
  <si>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</si>
  <si>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</si>
  <si>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</si>
  <si>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</si>
  <si>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</si>
  <si>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</si>
  <si>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</si>
  <si>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</si>
  <si>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</si>
  <si>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</si>
  <si>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</si>
  <si>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</si>
  <si>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</si>
  <si>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</si>
  <si>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</si>
  <si>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</si>
  <si>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</si>
  <si>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</si>
  <si>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</si>
  <si>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</si>
  <si>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</si>
  <si>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</si>
  <si>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</si>
  <si>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</si>
  <si>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</si>
  <si>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</si>
  <si>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</si>
  <si>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</si>
  <si>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</si>
  <si>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</si>
  <si>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</si>
  <si>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</si>
  <si>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</si>
  <si>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</si>
  <si>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</si>
  <si>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</si>
  <si>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</si>
  <si>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</si>
  <si>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</si>
  <si>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</si>
  <si>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</si>
  <si>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</si>
  <si>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</si>
  <si>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</si>
  <si>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</si>
  <si>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</si>
  <si>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</si>
  <si>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</si>
  <si>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</si>
  <si>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</si>
  <si>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</si>
  <si>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</si>
  <si>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</si>
  <si>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</si>
  <si>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</si>
  <si>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</si>
  <si>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</si>
  <si>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</si>
  <si>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</si>
  <si>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</si>
  <si>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</si>
  <si>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</si>
  <si>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</si>
  <si>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</si>
  <si>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</si>
  <si>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</si>
  <si>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</si>
  <si>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</si>
  <si>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</si>
  <si>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</si>
  <si>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</si>
  <si>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</si>
  <si>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</si>
  <si>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</si>
  <si>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</si>
  <si>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</si>
  <si>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</si>
  <si>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</si>
  <si>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</si>
  <si>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</si>
  <si>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</si>
  <si>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</si>
  <si>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</si>
  <si>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</si>
  <si>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</si>
  <si>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</si>
  <si>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</si>
  <si>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</si>
  <si>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</si>
  <si>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</si>
  <si>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</si>
  <si>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</si>
  <si>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</si>
  <si>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</si>
  <si>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</si>
  <si>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</si>
  <si>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</si>
  <si>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</si>
  <si>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</si>
  <si>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</si>
  <si>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</si>
  <si>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</si>
  <si>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</si>
  <si>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</si>
  <si>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</si>
  <si>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</si>
  <si>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</si>
  <si>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</si>
  <si>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</si>
  <si>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</si>
  <si>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</si>
  <si>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</si>
  <si>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</si>
  <si>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</si>
  <si>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</si>
  <si>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</si>
  <si>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</si>
  <si>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</si>
  <si>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</si>
  <si>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</si>
  <si>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</si>
  <si>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</si>
  <si>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</si>
  <si>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</si>
  <si>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</si>
  <si>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</si>
  <si>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</si>
  <si>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</si>
  <si>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</si>
  <si>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</si>
  <si>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</si>
  <si>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</si>
  <si>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</si>
  <si>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</si>
  <si>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</si>
  <si>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</si>
  <si>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</si>
  <si>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</si>
  <si>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</si>
  <si>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</si>
  <si>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</si>
  <si>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</si>
  <si>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</si>
  <si>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</si>
  <si>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</si>
  <si>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</si>
  <si>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</si>
  <si>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</si>
  <si>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</si>
  <si>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</si>
  <si>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</si>
  <si>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</si>
  <si>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</si>
  <si>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</si>
  <si>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</si>
  <si>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</si>
  <si>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</si>
  <si>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</si>
  <si>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</si>
  <si>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</si>
  <si>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</si>
  <si>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</si>
  <si>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</si>
  <si>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</si>
  <si>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</si>
  <si>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</si>
  <si>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</si>
  <si>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</si>
  <si>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</si>
  <si>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</si>
  <si>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</si>
  <si>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</si>
  <si>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</si>
  <si>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</si>
  <si>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</si>
  <si>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</si>
  <si>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</si>
  <si>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</si>
  <si>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</si>
  <si>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</si>
  <si>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</si>
  <si>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</si>
  <si>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</si>
  <si>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</si>
  <si>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</si>
  <si>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</si>
  <si>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</si>
  <si>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</si>
  <si>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</si>
  <si>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</si>
  <si>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</si>
  <si>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</si>
  <si>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</si>
  <si>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</si>
  <si>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</si>
  <si>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</si>
  <si>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</si>
  <si>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</si>
  <si>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</si>
  <si>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</si>
  <si>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</si>
  <si>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</si>
  <si>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</si>
  <si>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</si>
  <si>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</si>
  <si>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</si>
  <si>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</si>
  <si>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</si>
  <si>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</si>
  <si>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</si>
  <si>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</si>
  <si>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</si>
  <si>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</si>
  <si>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</si>
  <si>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</si>
  <si>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</si>
  <si>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</si>
  <si>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</si>
  <si>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</si>
  <si>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</si>
  <si>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</si>
  <si>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</si>
  <si>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</si>
  <si>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</si>
  <si>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</si>
  <si>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</si>
  <si>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</si>
  <si>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</si>
  <si>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</si>
  <si>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</si>
  <si>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</si>
  <si>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</si>
  <si>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</si>
  <si>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</si>
  <si>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</si>
  <si>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</si>
  <si>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</si>
  <si>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</si>
  <si>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</si>
  <si>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</si>
  <si>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</si>
  <si>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</si>
  <si>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</si>
  <si>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</si>
  <si>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</si>
  <si>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</si>
  <si>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</si>
  <si>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</si>
  <si>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</si>
  <si>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</si>
  <si>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</si>
  <si>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</si>
  <si>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</si>
  <si>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</si>
  <si>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</si>
  <si>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</si>
  <si>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</si>
  <si>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</si>
  <si>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</si>
  <si>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</si>
  <si>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</si>
  <si>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</si>
  <si>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</si>
  <si>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</si>
  <si>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</si>
  <si>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</si>
  <si>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</si>
  <si>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</si>
  <si>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</si>
  <si>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</si>
  <si>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</si>
  <si>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</si>
  <si>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</si>
  <si>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</si>
  <si>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</si>
  <si>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</si>
  <si>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</si>
  <si>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</si>
  <si>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</si>
  <si>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</si>
  <si>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</si>
  <si>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</si>
  <si>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</si>
  <si>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</si>
  <si>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</si>
  <si>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</si>
  <si>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</si>
  <si>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</si>
  <si>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</si>
  <si>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</si>
  <si>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</si>
  <si>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</si>
  <si>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</si>
  <si>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</si>
  <si>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</si>
  <si>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</si>
  <si>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</si>
  <si>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</si>
  <si>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</si>
  <si>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</si>
  <si>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</si>
  <si>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</si>
  <si>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</si>
  <si>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</si>
  <si>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</si>
  <si>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</si>
  <si>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</si>
  <si>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</si>
  <si>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</si>
  <si>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</si>
  <si>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</si>
  <si>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</si>
  <si>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</si>
  <si>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</si>
  <si>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</si>
  <si>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</si>
  <si>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</si>
  <si>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</si>
  <si>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</si>
  <si>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</si>
  <si>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</si>
  <si>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</si>
  <si>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</si>
  <si>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</si>
  <si>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</si>
  <si>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</si>
  <si>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</si>
  <si>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</si>
  <si>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</si>
  <si>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</si>
  <si>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</si>
  <si>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</si>
  <si>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</si>
  <si>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</si>
  <si>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</si>
  <si>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</si>
  <si>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</si>
  <si>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</si>
  <si>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</si>
  <si>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</si>
  <si>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</si>
  <si>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</si>
  <si>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</si>
  <si>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</si>
  <si>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</si>
  <si>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</si>
  <si>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</si>
  <si>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</si>
  <si>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</si>
  <si>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</si>
  <si>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</si>
  <si>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</si>
  <si>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</si>
  <si>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</si>
  <si>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</si>
  <si>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</si>
  <si>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</si>
  <si>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</si>
  <si>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</si>
  <si>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</si>
  <si>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</si>
  <si>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</si>
  <si>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</si>
  <si>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</si>
  <si>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</si>
  <si>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</si>
  <si>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</si>
  <si>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</si>
  <si>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</si>
  <si>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</si>
  <si>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</si>
  <si>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</si>
  <si>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</si>
  <si>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</si>
  <si>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</si>
  <si>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</si>
  <si>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</si>
  <si>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</si>
  <si>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</si>
  <si>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</si>
  <si>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</si>
  <si>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</si>
  <si>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</si>
  <si>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</si>
  <si>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</si>
  <si>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</si>
  <si>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</si>
  <si>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</si>
  <si>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</si>
  <si>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</si>
  <si>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</si>
  <si>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</si>
  <si>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</si>
  <si>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</si>
  <si>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</si>
  <si>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</si>
  <si>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</si>
  <si>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</si>
  <si>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</si>
  <si>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</si>
  <si>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</si>
  <si>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</si>
  <si>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</si>
  <si>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</si>
  <si>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</si>
  <si>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</si>
  <si>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</si>
  <si>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</si>
  <si>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</si>
  <si>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</si>
  <si>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</si>
  <si>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</si>
  <si>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</si>
  <si>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</si>
  <si>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</si>
  <si>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</si>
  <si>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</si>
  <si>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</si>
  <si>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</si>
  <si>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</si>
  <si>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</si>
  <si>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</si>
  <si>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</si>
  <si>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</si>
  <si>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</si>
  <si>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</si>
  <si>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</si>
  <si>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</si>
  <si>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</si>
  <si>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</si>
  <si>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</si>
  <si>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</si>
  <si>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</si>
  <si>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</si>
  <si>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</si>
  <si>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</si>
  <si>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</si>
  <si>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</si>
  <si>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</si>
  <si>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</si>
  <si>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</si>
  <si>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</si>
  <si>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</si>
  <si>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</si>
  <si>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</si>
  <si>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</si>
  <si>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</si>
  <si>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</si>
  <si>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</si>
  <si>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</si>
  <si>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</si>
  <si>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</si>
  <si>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</si>
  <si>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</si>
  <si>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</si>
  <si>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</si>
  <si>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</si>
  <si>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</si>
  <si>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</si>
  <si>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</si>
  <si>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</si>
  <si>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</si>
  <si>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</si>
  <si>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</si>
  <si>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</si>
  <si>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</si>
  <si>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</si>
  <si>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</si>
  <si>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</si>
  <si>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</si>
  <si>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</si>
  <si>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</si>
  <si>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</si>
  <si>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</si>
  <si>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</si>
  <si>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</si>
  <si>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</si>
  <si>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</si>
  <si>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</si>
  <si>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</si>
  <si>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</si>
  <si>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</si>
  <si>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</si>
  <si>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</si>
  <si>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</si>
  <si>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</si>
  <si>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</si>
  <si>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</si>
  <si>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</si>
  <si>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</si>
  <si>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</si>
  <si>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</si>
  <si>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</si>
  <si>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</si>
  <si>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</si>
  <si>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</si>
  <si>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</si>
  <si>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</si>
  <si>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</si>
  <si>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</si>
  <si>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</si>
  <si>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</si>
  <si>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</si>
  <si>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</si>
  <si>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</si>
  <si>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</si>
  <si>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</si>
  <si>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</si>
  <si>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</si>
  <si>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</si>
  <si>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</si>
  <si>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</si>
  <si>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</si>
  <si>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</si>
  <si>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</si>
  <si>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</si>
  <si>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</si>
  <si>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</si>
  <si>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</si>
  <si>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</si>
  <si>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</si>
  <si>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</si>
  <si>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</si>
  <si>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</si>
  <si>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</si>
  <si>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</si>
  <si>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</si>
  <si>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</si>
  <si>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</si>
  <si>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</si>
  <si>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</si>
  <si>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</si>
  <si>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</si>
  <si>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</si>
  <si>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</si>
  <si>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</si>
  <si>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</si>
  <si>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</si>
  <si>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</si>
  <si>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</si>
  <si>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</si>
  <si>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</si>
  <si>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</si>
  <si>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</si>
  <si>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</si>
  <si>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</si>
  <si>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</si>
  <si>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</si>
  <si>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</si>
  <si>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</si>
  <si>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</si>
  <si>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</si>
  <si>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</si>
  <si>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</si>
  <si>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</si>
  <si>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</si>
  <si>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</si>
  <si>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</si>
  <si>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</si>
  <si>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</si>
  <si>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</si>
  <si>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</si>
  <si>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</si>
  <si>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</si>
  <si>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</si>
  <si>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</si>
  <si>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</si>
  <si>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</si>
  <si>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</si>
  <si>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</si>
  <si>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</si>
  <si>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</si>
  <si>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</si>
  <si>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</si>
  <si>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</si>
  <si>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</si>
  <si>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</si>
  <si>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</si>
  <si>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</si>
  <si>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</si>
  <si>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</si>
  <si>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</si>
  <si>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</si>
  <si>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</si>
  <si>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</si>
  <si>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</si>
  <si>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</si>
  <si>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</si>
  <si>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</si>
  <si>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</si>
  <si>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</si>
  <si>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</si>
  <si>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</si>
  <si>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</si>
  <si>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</si>
  <si>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</si>
  <si>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</si>
  <si>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</si>
  <si>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</si>
  <si>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</si>
  <si>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</si>
  <si>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</si>
  <si>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</si>
  <si>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</si>
  <si>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</si>
  <si>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</si>
  <si>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</si>
  <si>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</si>
  <si>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</si>
  <si>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</si>
  <si>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</si>
  <si>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</si>
  <si>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</si>
  <si>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</si>
  <si>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</si>
  <si>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</si>
  <si>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</si>
  <si>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</si>
  <si>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</si>
  <si>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</si>
  <si>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</si>
  <si>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</si>
  <si>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</si>
  <si>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</si>
  <si>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</si>
  <si>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</si>
  <si>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</si>
  <si>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</si>
  <si>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</si>
  <si>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</si>
  <si>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</si>
  <si>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</si>
  <si>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</si>
  <si>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</si>
  <si>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</si>
  <si>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</si>
  <si>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</si>
  <si>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</si>
  <si>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</si>
  <si>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</si>
  <si>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</si>
  <si>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</si>
  <si>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</si>
  <si>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</si>
  <si>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</si>
  <si>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</si>
  <si>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</si>
  <si>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</si>
  <si>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</si>
  <si>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</si>
  <si>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</si>
  <si>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</si>
  <si>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</si>
  <si>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</si>
  <si>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</si>
  <si>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</si>
  <si>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</si>
  <si>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</si>
  <si>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</si>
  <si>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</si>
  <si>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</si>
  <si>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</si>
  <si>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</si>
  <si>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</si>
  <si>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</si>
  <si>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</si>
  <si>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</si>
  <si>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</si>
  <si>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</si>
  <si>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</si>
  <si>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</si>
  <si>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</si>
  <si>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</si>
  <si>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</si>
  <si>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</si>
  <si>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</si>
  <si>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</si>
  <si>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</si>
  <si>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</si>
  <si>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</si>
  <si>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</si>
  <si>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</si>
  <si>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</si>
  <si>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</si>
  <si>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</si>
  <si>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</si>
  <si>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</si>
  <si>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</si>
  <si>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</si>
  <si>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</si>
  <si>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</si>
  <si>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</si>
  <si>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</si>
  <si>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</si>
  <si>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</si>
  <si>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</si>
  <si>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</si>
  <si>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</si>
  <si>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</si>
  <si>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</si>
  <si>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</si>
  <si>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</si>
  <si>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</si>
  <si>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</si>
  <si>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</si>
  <si>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</si>
  <si>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</si>
  <si>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</si>
  <si>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</si>
  <si>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</si>
  <si>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</si>
  <si>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</si>
  <si>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</si>
  <si>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</si>
  <si>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</si>
  <si>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</si>
  <si>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</si>
  <si>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</si>
  <si>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</si>
  <si>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</si>
  <si>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</si>
  <si>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</si>
  <si>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</si>
  <si>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</si>
  <si>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</si>
  <si>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</si>
  <si>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</si>
  <si>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</si>
  <si>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</si>
  <si>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</si>
  <si>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</si>
  <si>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</si>
  <si>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</si>
  <si>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</si>
  <si>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</si>
  <si>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</si>
  <si>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</si>
  <si>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</si>
  <si>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</si>
  <si>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</si>
  <si>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</si>
  <si>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</si>
  <si>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</si>
  <si>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</si>
  <si>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</si>
  <si>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</si>
  <si>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</si>
  <si>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</si>
  <si>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</si>
  <si>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</si>
  <si>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</si>
  <si>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</si>
  <si>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</si>
  <si>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</si>
  <si>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</si>
  <si>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</si>
  <si>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</si>
  <si>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</si>
  <si>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</si>
  <si>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</si>
  <si>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</si>
  <si>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</si>
  <si>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</si>
  <si>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</si>
  <si>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</si>
  <si>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</si>
  <si>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</si>
  <si>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</si>
  <si>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</si>
  <si>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</si>
  <si>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</si>
  <si>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</si>
  <si>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</si>
  <si>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</si>
  <si>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</si>
  <si>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</si>
  <si>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</si>
  <si>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</si>
  <si>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</si>
  <si>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</si>
  <si>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</si>
  <si>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</si>
  <si>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</si>
  <si>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</si>
  <si>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</si>
  <si>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</si>
  <si>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</si>
  <si>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</si>
  <si>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</si>
  <si>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</si>
  <si>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</si>
  <si>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</si>
  <si>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</si>
  <si>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</si>
  <si>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</si>
  <si>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</si>
  <si>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</si>
  <si>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</si>
  <si>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</si>
  <si>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</si>
  <si>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</si>
  <si>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</si>
  <si>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</si>
  <si>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</si>
  <si>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</si>
  <si>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</si>
  <si>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</si>
  <si>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</si>
  <si>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</si>
  <si>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</si>
  <si>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</si>
  <si>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</si>
  <si>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</si>
  <si>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</si>
  <si>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</si>
  <si>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</si>
  <si>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</si>
  <si>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</si>
  <si>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</si>
  <si>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</si>
  <si>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</si>
  <si>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</si>
  <si>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</si>
  <si>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</si>
  <si>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</si>
  <si>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</si>
  <si>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</si>
  <si>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</si>
  <si>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</si>
  <si>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</si>
  <si>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</si>
  <si>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</si>
  <si>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</si>
  <si>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</si>
  <si>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</si>
  <si>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</si>
  <si>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</si>
  <si>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</si>
  <si>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</si>
  <si>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</si>
  <si>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</si>
  <si>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</si>
  <si>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</si>
  <si>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</si>
  <si>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</si>
  <si>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</si>
  <si>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</si>
  <si>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</si>
  <si>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</si>
  <si>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</si>
  <si>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</si>
  <si>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</si>
  <si>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</si>
  <si>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</si>
  <si>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</si>
  <si>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</si>
  <si>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</si>
  <si>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</si>
  <si>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</si>
  <si>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</si>
  <si>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</si>
  <si>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</si>
  <si>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</si>
  <si>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</si>
  <si>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</si>
  <si>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</si>
  <si>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</si>
  <si>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</si>
  <si>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</si>
  <si>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</si>
  <si>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</si>
  <si>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</si>
  <si>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</si>
  <si>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</si>
  <si>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</si>
  <si>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</si>
  <si>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</si>
  <si>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</si>
  <si>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</si>
  <si>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</si>
  <si>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</si>
  <si>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</si>
  <si>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</si>
  <si>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</si>
  <si>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</si>
  <si>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</si>
  <si>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</si>
  <si>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</si>
  <si>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</si>
  <si>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</si>
  <si>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</si>
  <si>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</si>
  <si>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</si>
  <si>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</si>
  <si>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</si>
  <si>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</si>
  <si>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</si>
  <si>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</si>
  <si>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</si>
  <si>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</si>
  <si>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</si>
  <si>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</si>
  <si>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</si>
  <si>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</si>
  <si>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</si>
  <si>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</si>
  <si>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</si>
  <si>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</si>
  <si>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</si>
  <si>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</si>
  <si>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</si>
  <si>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</si>
  <si>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</si>
  <si>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</si>
  <si>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</si>
  <si>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</si>
  <si>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</si>
  <si>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</si>
  <si>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</si>
  <si>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</si>
  <si>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</si>
  <si>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</si>
  <si>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</si>
  <si>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</si>
  <si>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</si>
  <si>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</si>
  <si>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</si>
  <si>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</si>
  <si>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</si>
  <si>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</si>
  <si>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</si>
  <si>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</si>
  <si>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</si>
  <si>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</si>
  <si>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</si>
  <si>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</si>
  <si>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</si>
  <si>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</si>
  <si>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</si>
  <si>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</si>
  <si>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</si>
  <si>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</si>
  <si>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</si>
  <si>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</si>
  <si>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</si>
  <si>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</si>
  <si>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</si>
  <si>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</si>
  <si>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</si>
  <si>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</si>
  <si>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</si>
  <si>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</si>
  <si>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</si>
  <si>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</si>
  <si>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</si>
  <si>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</si>
  <si>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</si>
  <si>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</si>
  <si>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</si>
  <si>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</si>
  <si>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</si>
  <si>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</si>
  <si>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</si>
  <si>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</si>
  <si>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</si>
  <si>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</si>
  <si>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</si>
  <si>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</si>
  <si>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</si>
  <si>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</si>
  <si>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</si>
  <si>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</si>
  <si>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</si>
  <si>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</si>
  <si>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</si>
  <si>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</si>
  <si>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</si>
  <si>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</si>
  <si>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</si>
  <si>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</si>
  <si>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</si>
  <si>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</si>
  <si>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</si>
  <si>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</si>
  <si>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</si>
  <si>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</si>
  <si>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</si>
  <si>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</si>
  <si>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</si>
  <si>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</si>
  <si>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</si>
  <si>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</si>
  <si>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</si>
  <si>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</si>
  <si>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</si>
  <si>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</si>
  <si>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</si>
  <si>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</si>
  <si>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</si>
  <si>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</si>
  <si>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</si>
  <si>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</si>
  <si>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</si>
  <si>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</si>
  <si>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</si>
  <si>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</si>
  <si>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</si>
  <si>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</si>
  <si>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</si>
  <si>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</si>
  <si>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</si>
  <si>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</si>
  <si>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</si>
  <si>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</si>
  <si>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</si>
  <si>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</si>
  <si>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</si>
  <si>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</si>
  <si>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</si>
  <si>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</si>
  <si>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</si>
  <si>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</si>
  <si>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</si>
  <si>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</si>
  <si>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</si>
  <si>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</si>
  <si>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</si>
  <si>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</si>
  <si>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</si>
  <si>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</si>
  <si>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</si>
  <si>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</si>
  <si>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</si>
  <si>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</si>
  <si>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</si>
  <si>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</si>
  <si>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</si>
  <si>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</si>
  <si>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</si>
  <si>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</si>
  <si>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</si>
  <si>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</si>
  <si>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</si>
  <si>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</si>
  <si>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</si>
  <si>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</si>
  <si>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</si>
  <si>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</si>
  <si>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</si>
  <si>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</si>
  <si>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</si>
  <si>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</si>
  <si>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</si>
  <si>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</si>
  <si>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</si>
  <si>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</si>
  <si>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</si>
  <si>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</si>
  <si>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</si>
  <si>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</si>
  <si>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</si>
  <si>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</si>
  <si>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</si>
  <si>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</si>
  <si>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</si>
  <si>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</si>
  <si>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</si>
  <si>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</si>
  <si>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</si>
  <si>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</si>
  <si>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</si>
  <si>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</si>
  <si>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</si>
  <si>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</si>
  <si>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</si>
  <si>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</si>
  <si>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</si>
  <si>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</si>
  <si>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</si>
  <si>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</si>
  <si>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</si>
  <si>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</si>
  <si>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</si>
  <si>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</si>
  <si>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</si>
  <si>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</si>
  <si>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</si>
  <si>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</si>
  <si>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</si>
  <si>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</si>
  <si>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</si>
  <si>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</si>
  <si>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</si>
  <si>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</si>
  <si>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</si>
  <si>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</si>
  <si>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</si>
  <si>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</si>
  <si>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</si>
  <si>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</si>
  <si>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</si>
  <si>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</si>
  <si>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</si>
  <si>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</si>
  <si>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</si>
  <si>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</si>
  <si>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</si>
  <si>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</si>
  <si>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</si>
  <si>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</si>
  <si>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</si>
  <si>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</si>
  <si>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</si>
  <si>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</si>
  <si>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</si>
  <si>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</si>
  <si>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</si>
  <si>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</si>
  <si>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</si>
  <si>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</si>
  <si>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</si>
  <si>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</si>
  <si>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</si>
  <si>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</si>
  <si>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</si>
  <si>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</si>
  <si>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</si>
  <si>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</si>
  <si>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</si>
  <si>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</si>
  <si>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</si>
  <si>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</si>
  <si>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</si>
  <si>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</si>
  <si>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</si>
  <si>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</si>
  <si>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</si>
  <si>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</si>
  <si>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</si>
  <si>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</si>
  <si>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</si>
  <si>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</si>
  <si>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</si>
  <si>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</si>
  <si>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</si>
  <si>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</si>
  <si>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</si>
  <si>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</si>
  <si>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</si>
  <si>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</si>
  <si>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</si>
  <si>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</si>
  <si>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</si>
  <si>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</si>
  <si>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</si>
  <si>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</si>
  <si>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</si>
  <si>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</si>
  <si>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</si>
  <si>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</si>
  <si>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</si>
  <si>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</si>
  <si>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</si>
  <si>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</si>
  <si>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</si>
  <si>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</si>
  <si>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</si>
  <si>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</si>
  <si>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</si>
  <si>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</si>
  <si>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</si>
  <si>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</si>
  <si>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</si>
  <si>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</si>
  <si>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</si>
  <si>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</si>
  <si>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</si>
  <si>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</si>
  <si>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</si>
  <si>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</si>
  <si>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</si>
  <si>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</si>
  <si>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</si>
  <si>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</si>
  <si>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</si>
  <si>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</si>
  <si>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</si>
  <si>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</si>
  <si>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</si>
  <si>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</si>
  <si>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</si>
  <si>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</si>
  <si>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</si>
  <si>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</si>
  <si>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</si>
  <si>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</si>
  <si>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</si>
  <si>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</si>
  <si>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</si>
  <si>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</si>
  <si>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</si>
  <si>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</si>
  <si>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</si>
  <si>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</si>
  <si>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</si>
  <si>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</si>
  <si>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</si>
  <si>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</si>
  <si>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</si>
  <si>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</si>
  <si>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</si>
  <si>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</si>
  <si>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</si>
  <si>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</si>
  <si>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</si>
  <si>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</si>
  <si>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</si>
  <si>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</si>
  <si>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</si>
  <si>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</si>
  <si>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</si>
  <si>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</si>
  <si>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</si>
  <si>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</si>
  <si>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</si>
  <si>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</si>
  <si>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</si>
  <si>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</si>
  <si>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</si>
  <si>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</si>
  <si>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</si>
  <si>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</si>
  <si>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</si>
  <si>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</si>
  <si>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</si>
  <si>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</si>
  <si>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</si>
  <si>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</si>
  <si>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</si>
  <si>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</si>
  <si>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</si>
  <si>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</si>
  <si>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</si>
  <si>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</si>
  <si>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</si>
  <si>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</si>
  <si>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</si>
  <si>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</si>
  <si>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</si>
  <si>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</si>
  <si>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</si>
  <si>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</si>
  <si>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</si>
  <si>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</si>
  <si>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</si>
  <si>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</si>
  <si>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</si>
  <si>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</si>
  <si>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</si>
  <si>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</si>
  <si>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</si>
  <si>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</si>
  <si>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</si>
  <si>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</si>
  <si>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</si>
  <si>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</si>
  <si>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</si>
  <si>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</si>
  <si>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</si>
  <si>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</si>
  <si>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</si>
  <si>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</si>
  <si>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</si>
  <si>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</si>
  <si>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</si>
  <si>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</si>
  <si>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</si>
  <si>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</si>
  <si>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</si>
  <si>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</si>
  <si>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</si>
  <si>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</si>
  <si>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</si>
  <si>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</si>
  <si>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</si>
  <si>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</si>
  <si>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</si>
  <si>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</si>
  <si>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</si>
  <si>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</si>
  <si>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</si>
  <si>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</si>
  <si>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</si>
  <si>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</si>
  <si>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</si>
  <si>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</si>
  <si>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</si>
  <si>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</si>
  <si>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</si>
  <si>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</si>
  <si>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</si>
  <si>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</si>
  <si>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</si>
  <si>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</si>
  <si>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</si>
  <si>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</si>
  <si>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</si>
  <si>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</si>
  <si>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</si>
  <si>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</si>
  <si>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</si>
  <si>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</si>
  <si>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</si>
  <si>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</si>
  <si>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</si>
  <si>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</si>
  <si>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</si>
  <si>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</si>
  <si>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</si>
  <si>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</si>
  <si>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</si>
  <si>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</si>
  <si>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</si>
  <si>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</si>
  <si>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</si>
  <si>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</si>
  <si>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</si>
  <si>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</si>
  <si>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</si>
  <si>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</si>
  <si>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</si>
  <si>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</si>
  <si>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</si>
  <si>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</si>
  <si>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</si>
  <si>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</si>
  <si>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</si>
  <si>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</si>
  <si>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</si>
  <si>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</si>
  <si>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</si>
  <si>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</si>
  <si>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</si>
  <si>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</si>
  <si>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</si>
  <si>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</si>
  <si>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</si>
  <si>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</si>
  <si>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</si>
  <si>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</si>
  <si>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</si>
  <si>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</si>
  <si>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</si>
  <si>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</si>
  <si>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</si>
  <si>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</si>
  <si>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</si>
  <si>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</si>
  <si>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</si>
  <si>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</si>
  <si>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</si>
  <si>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</si>
  <si>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</si>
  <si>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</si>
  <si>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</si>
  <si>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</si>
  <si>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</si>
  <si>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</si>
  <si>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</si>
  <si>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</si>
  <si>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</si>
  <si>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</si>
  <si>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</si>
  <si>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</si>
  <si>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</si>
  <si>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</si>
  <si>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</si>
  <si>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</si>
  <si>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</si>
  <si>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</si>
  <si>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</si>
  <si>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</si>
  <si>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</si>
  <si>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</si>
  <si>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</si>
  <si>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</si>
  <si>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</si>
  <si>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</si>
  <si>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</si>
  <si>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</si>
  <si>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</si>
  <si>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</si>
  <si>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</si>
  <si>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</si>
  <si>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</si>
  <si>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</si>
  <si>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</si>
  <si>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</si>
  <si>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</si>
  <si>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</si>
  <si>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</si>
  <si>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</si>
  <si>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</si>
  <si>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</si>
  <si>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</si>
  <si>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</si>
  <si>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</si>
  <si>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</si>
  <si>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</si>
  <si>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</si>
  <si>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</si>
  <si>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</si>
  <si>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</si>
  <si>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</si>
  <si>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</si>
  <si>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</si>
  <si>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</si>
  <si>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</si>
  <si>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</si>
  <si>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</si>
  <si>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</si>
  <si>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</si>
  <si>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</si>
  <si>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</si>
  <si>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</si>
  <si>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</si>
  <si>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</si>
  <si>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</si>
  <si>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</si>
  <si>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</si>
  <si>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</si>
  <si>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</si>
  <si>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</si>
  <si>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</si>
  <si>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</si>
  <si>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</si>
  <si>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</si>
  <si>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</si>
  <si>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</si>
  <si>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</si>
  <si>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</si>
  <si>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</si>
  <si>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</si>
  <si>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</si>
  <si>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</si>
  <si>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</si>
  <si>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</si>
  <si>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</si>
  <si>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</si>
  <si>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</si>
  <si>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</si>
  <si>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</si>
  <si>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</si>
  <si>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</si>
  <si>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</si>
  <si>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</si>
  <si>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</si>
  <si>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</si>
  <si>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</si>
  <si>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</si>
  <si>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</si>
  <si>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</si>
  <si>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</si>
  <si>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</si>
  <si>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</si>
  <si>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</si>
  <si>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</si>
  <si>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</si>
  <si>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</si>
  <si>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</si>
  <si>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</si>
  <si>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</si>
  <si>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</si>
  <si>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</si>
  <si>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</si>
  <si>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</si>
  <si>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</si>
  <si>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</si>
  <si>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</si>
  <si>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</si>
  <si>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</si>
  <si>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</si>
  <si>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</si>
  <si>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</si>
  <si>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</si>
  <si>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</si>
  <si>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</si>
  <si>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</si>
  <si>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</si>
  <si>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</si>
  <si>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</si>
  <si>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</si>
  <si>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</si>
  <si>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</si>
  <si>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</si>
  <si>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</si>
  <si>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</si>
  <si>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</si>
  <si>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</si>
  <si>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</si>
  <si>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</si>
  <si>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</si>
  <si>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</si>
  <si>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</si>
  <si>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</si>
  <si>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</si>
  <si>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</si>
  <si>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</si>
  <si>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</si>
  <si>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</si>
  <si>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</si>
  <si>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</si>
  <si>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</si>
  <si>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</si>
  <si>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</si>
  <si>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</si>
  <si>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</si>
  <si>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</si>
  <si>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</si>
  <si>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</si>
  <si>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</si>
  <si>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</si>
  <si>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</si>
  <si>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</si>
  <si>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</si>
  <si>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</si>
  <si>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</si>
  <si>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</si>
  <si>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</si>
  <si>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</si>
  <si>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</si>
  <si>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</si>
  <si>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</si>
  <si>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</si>
  <si>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</si>
  <si>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</si>
  <si>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</si>
  <si>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</si>
  <si>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</si>
  <si>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</si>
  <si>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</si>
  <si>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</si>
  <si>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</si>
  <si>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</si>
  <si>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</si>
  <si>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</si>
  <si>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</si>
  <si>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</si>
  <si>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</si>
  <si>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</si>
  <si>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</si>
  <si>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</si>
  <si>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</si>
  <si>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</si>
  <si>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</si>
  <si>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</si>
  <si>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</si>
  <si>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</si>
  <si>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</si>
  <si>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</si>
  <si>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</si>
  <si>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</si>
  <si>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</si>
  <si>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</si>
  <si>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</si>
  <si>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</si>
  <si>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</si>
  <si>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</si>
  <si>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</si>
  <si>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</si>
  <si>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</si>
  <si>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</si>
  <si>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</si>
  <si>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</si>
  <si>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</si>
  <si>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</si>
  <si>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</si>
  <si>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</si>
  <si>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</si>
  <si>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</si>
  <si>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</si>
  <si>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</si>
  <si>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</si>
  <si>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</si>
  <si>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</si>
  <si>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</si>
  <si>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</si>
  <si>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</si>
  <si>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</si>
  <si>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</si>
  <si>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</si>
  <si>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</si>
  <si>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</si>
  <si>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</si>
  <si>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</si>
  <si>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</si>
  <si>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</si>
  <si>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</si>
  <si>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</si>
  <si>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</si>
  <si>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</si>
  <si>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</si>
  <si>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</si>
  <si>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</si>
  <si>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</si>
  <si>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</si>
  <si>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</si>
  <si>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</si>
  <si>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</si>
  <si>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</si>
  <si>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</si>
  <si>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</si>
  <si>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</si>
  <si>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</si>
  <si>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</si>
  <si>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</si>
  <si>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</si>
  <si>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</si>
  <si>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</si>
  <si>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</si>
  <si>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</si>
  <si>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</si>
  <si>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</si>
  <si>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</si>
  <si>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</si>
  <si>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</si>
  <si>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</si>
  <si>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</si>
  <si>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</si>
  <si>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</si>
  <si>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</si>
  <si>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</si>
  <si>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</si>
  <si>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</si>
  <si>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</si>
  <si>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</si>
  <si>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</si>
  <si>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</si>
  <si>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</si>
  <si>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</si>
  <si>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</si>
  <si>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</si>
  <si>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</si>
  <si>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</si>
  <si>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</si>
  <si>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</si>
  <si>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</si>
  <si>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</si>
  <si>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</si>
  <si>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</si>
  <si>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</si>
  <si>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</si>
  <si>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</si>
  <si>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</si>
  <si>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</si>
  <si>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</si>
  <si>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</si>
  <si>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</si>
  <si>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</si>
  <si>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</si>
  <si>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</si>
  <si>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</si>
  <si>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</si>
  <si>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</si>
  <si>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</si>
  <si>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</si>
  <si>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</si>
  <si>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</si>
  <si>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</si>
  <si>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</si>
  <si>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</si>
  <si>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</si>
  <si>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</si>
  <si>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</si>
  <si>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</si>
  <si>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</si>
  <si>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</si>
  <si>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</si>
  <si>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</si>
  <si>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</si>
  <si>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</si>
  <si>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</si>
  <si>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</si>
  <si>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</si>
  <si>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</si>
  <si>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</si>
  <si>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</si>
  <si>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</si>
  <si>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</si>
  <si>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</si>
  <si>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</si>
  <si>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</si>
  <si>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</si>
  <si>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</si>
  <si>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</si>
  <si>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</si>
  <si>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</si>
  <si>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</si>
  <si>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</si>
  <si>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</si>
  <si>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</si>
  <si>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</si>
  <si>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</si>
  <si>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</si>
  <si>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</si>
  <si>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</si>
  <si>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</si>
  <si>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</si>
  <si>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</si>
  <si>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</si>
  <si>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</si>
  <si>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</si>
  <si>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</si>
  <si>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</si>
  <si>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</si>
  <si>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</si>
  <si>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</si>
  <si>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</si>
  <si>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</si>
  <si>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</si>
  <si>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</si>
  <si>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</si>
  <si>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</si>
  <si>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</si>
  <si>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</si>
  <si>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</si>
  <si>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</si>
  <si>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</si>
  <si>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</si>
  <si>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</si>
  <si>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</si>
  <si>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</si>
  <si>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</si>
  <si>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</si>
  <si>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</si>
  <si>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</si>
  <si>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</si>
  <si>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</si>
  <si>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</si>
  <si>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</si>
  <si>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</si>
  <si>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</si>
  <si>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</si>
  <si>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</si>
  <si>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</si>
  <si>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</si>
  <si>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</si>
  <si>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</si>
  <si>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</si>
  <si>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</si>
  <si>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</si>
  <si>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</si>
  <si>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</si>
  <si>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</si>
  <si>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</si>
  <si>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</si>
  <si>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</si>
  <si>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</si>
  <si>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</si>
  <si>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</si>
  <si>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</si>
  <si>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</si>
  <si>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</si>
  <si>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</si>
  <si>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</si>
  <si>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</si>
  <si>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</si>
  <si>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</si>
  <si>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</si>
  <si>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</si>
  <si>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</si>
  <si>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</si>
  <si>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</si>
  <si>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</si>
  <si>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</si>
  <si>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</si>
  <si>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</si>
  <si>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</si>
  <si>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</si>
  <si>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</si>
  <si>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</si>
  <si>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</si>
  <si>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</si>
  <si>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</si>
  <si>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</si>
  <si>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</si>
  <si>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</si>
  <si>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</si>
  <si>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</si>
  <si>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</si>
  <si>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</si>
  <si>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</si>
  <si>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</si>
  <si>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</si>
  <si>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</si>
  <si>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</si>
  <si>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</si>
  <si>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</si>
  <si>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</si>
  <si>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</si>
  <si>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</si>
  <si>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</si>
  <si>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</si>
  <si>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</si>
  <si>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</si>
  <si>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</si>
  <si>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</si>
  <si>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</si>
  <si>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</si>
  <si>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</si>
  <si>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</si>
  <si>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</si>
  <si>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</si>
  <si>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</si>
  <si>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</si>
  <si>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</si>
  <si>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</si>
  <si>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</si>
  <si>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</si>
  <si>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</si>
  <si>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</si>
  <si>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</si>
  <si>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</si>
  <si>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</si>
  <si>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</si>
  <si>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</si>
  <si>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</si>
  <si>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</si>
  <si>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</si>
  <si>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</si>
  <si>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</si>
  <si>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</si>
  <si>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</si>
  <si>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</si>
  <si>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</si>
  <si>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</si>
  <si>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</si>
  <si>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</si>
  <si>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</si>
  <si>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</si>
  <si>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</si>
  <si>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</si>
  <si>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</si>
  <si>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</si>
  <si>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</si>
  <si>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</si>
  <si>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</si>
  <si>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</si>
  <si>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</si>
  <si>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</si>
  <si>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</si>
  <si>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</si>
  <si>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</si>
  <si>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</si>
  <si>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</si>
  <si>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</si>
  <si>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</si>
  <si>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</si>
  <si>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</si>
  <si>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</si>
  <si>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</si>
  <si>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</si>
  <si>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</si>
  <si>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</si>
  <si>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</si>
  <si>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</si>
  <si>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</si>
  <si>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</si>
  <si>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</si>
  <si>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</si>
  <si>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</si>
  <si>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</si>
  <si>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</si>
  <si>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</si>
  <si>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</si>
  <si>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</si>
  <si>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</si>
  <si>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</si>
  <si>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</si>
  <si>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</si>
  <si>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</si>
  <si>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</si>
  <si>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</si>
  <si>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</si>
  <si>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</si>
  <si>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</si>
  <si>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</si>
  <si>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</si>
  <si>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</si>
  <si>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</si>
  <si>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</si>
  <si>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</si>
  <si>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</si>
  <si>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</si>
  <si>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</si>
  <si>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</si>
  <si>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</si>
  <si>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</si>
  <si>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</si>
  <si>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</si>
  <si>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</si>
  <si>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</si>
  <si>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</si>
  <si>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</si>
  <si>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</si>
  <si>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</si>
  <si>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</si>
  <si>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</si>
  <si>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</si>
  <si>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</si>
  <si>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</si>
  <si>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</si>
  <si>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</si>
  <si>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</si>
  <si>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</si>
  <si>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</si>
  <si>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</si>
  <si>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</si>
  <si>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</si>
  <si>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</si>
  <si>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</si>
  <si>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</si>
  <si>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</si>
  <si>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</si>
  <si>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</si>
  <si>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</si>
  <si>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</si>
  <si>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</si>
  <si>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</si>
  <si>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</si>
  <si>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</si>
  <si>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</si>
  <si>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</si>
  <si>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</si>
  <si>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</si>
  <si>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</si>
  <si>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</si>
  <si>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</si>
  <si>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</si>
  <si>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</si>
  <si>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</si>
  <si>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</si>
  <si>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</si>
  <si>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</si>
  <si>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</si>
  <si>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</si>
  <si>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</si>
  <si>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</si>
  <si>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</si>
  <si>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</si>
  <si>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</si>
  <si>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</si>
  <si>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</si>
  <si>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</si>
  <si>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</si>
  <si>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</si>
  <si>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</si>
  <si>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</si>
  <si>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</si>
  <si>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</si>
  <si>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</si>
  <si>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</si>
  <si>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</si>
  <si>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</si>
  <si>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</si>
  <si>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</si>
  <si>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</si>
  <si>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</si>
  <si>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</si>
  <si>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</si>
  <si>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</si>
  <si>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</si>
  <si>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</si>
  <si>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</si>
  <si>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</si>
  <si>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</si>
  <si>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</si>
  <si>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</si>
  <si>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</si>
  <si>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</si>
  <si>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</si>
  <si>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</si>
  <si>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</si>
  <si>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</si>
  <si>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</si>
  <si>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</si>
  <si>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</si>
  <si>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</si>
  <si>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</si>
  <si>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</si>
  <si>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</si>
  <si>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</si>
  <si>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</si>
  <si>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</si>
  <si>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</si>
  <si>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</si>
  <si>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</si>
  <si>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</si>
  <si>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</si>
  <si>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</si>
  <si>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</si>
  <si>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</si>
  <si>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</si>
  <si>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</si>
  <si>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</si>
  <si>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</si>
  <si>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</si>
  <si>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</si>
  <si>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</si>
  <si>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</si>
  <si>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</si>
  <si>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</si>
  <si>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</si>
  <si>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</si>
  <si>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</si>
  <si>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</si>
  <si>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</si>
  <si>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</si>
  <si>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</si>
  <si>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</si>
  <si>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</si>
  <si>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</si>
  <si>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</si>
  <si>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</si>
  <si>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</si>
  <si>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</si>
  <si>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</si>
  <si>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</si>
  <si>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</si>
  <si>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</si>
  <si>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</si>
  <si>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</si>
  <si>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</si>
  <si>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</si>
  <si>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</si>
  <si>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</si>
  <si>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</si>
  <si>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</si>
  <si>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</si>
  <si>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</si>
  <si>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</si>
  <si>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</si>
  <si>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</si>
  <si>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</si>
  <si>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</si>
  <si>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</si>
  <si>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</si>
  <si>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</si>
  <si>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</si>
  <si>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</si>
  <si>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</si>
  <si>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</si>
  <si>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</si>
  <si>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</si>
  <si>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</si>
  <si>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</si>
  <si>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</si>
  <si>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</si>
  <si>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</si>
  <si>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</si>
  <si>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</si>
  <si>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</si>
  <si>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</si>
  <si>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</si>
  <si>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</si>
  <si>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</si>
  <si>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</si>
  <si>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</si>
  <si>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</si>
  <si>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</si>
  <si>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</si>
  <si>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</si>
  <si>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</si>
  <si>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</si>
  <si>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</si>
  <si>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</si>
  <si>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</si>
  <si>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</si>
  <si>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</si>
  <si>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</si>
  <si>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</si>
  <si>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</si>
  <si>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</si>
  <si>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</si>
  <si>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</si>
  <si>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</si>
  <si>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</si>
  <si>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</si>
  <si>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</si>
  <si>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</si>
  <si>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</si>
  <si>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</si>
  <si>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</si>
  <si>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</si>
  <si>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</si>
  <si>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</si>
  <si>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</si>
  <si>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</si>
  <si>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</si>
  <si>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</si>
  <si>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</si>
  <si>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</si>
  <si>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</si>
  <si>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</si>
  <si>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</si>
  <si>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</si>
  <si>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</si>
  <si>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</si>
  <si>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</si>
  <si>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</si>
  <si>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</si>
  <si>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</si>
  <si>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</si>
  <si>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</si>
  <si>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</si>
  <si>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</si>
  <si>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</si>
  <si>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</si>
  <si>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</si>
  <si>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</si>
  <si>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</si>
  <si>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</si>
  <si>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</si>
  <si>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</si>
  <si>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</si>
  <si>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</si>
  <si>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</si>
  <si>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</si>
  <si>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</si>
  <si>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</si>
  <si>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</si>
  <si>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</si>
  <si>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</si>
  <si>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</si>
  <si>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</si>
  <si>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</si>
  <si>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</si>
  <si>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</si>
  <si>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</si>
  <si>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</si>
  <si>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</si>
  <si>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</si>
  <si>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</si>
  <si>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</si>
  <si>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</si>
  <si>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</si>
  <si>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</si>
  <si>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</si>
  <si>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</si>
  <si>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</si>
  <si>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</si>
  <si>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</si>
  <si>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</si>
  <si>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</si>
  <si>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</si>
  <si>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</si>
  <si>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</si>
  <si>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</si>
  <si>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</si>
  <si>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</si>
  <si>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</si>
  <si>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</si>
  <si>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</si>
  <si>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</si>
  <si>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</si>
  <si>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</si>
  <si>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</si>
  <si>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</si>
  <si>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</si>
  <si>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</si>
  <si>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</si>
  <si>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</si>
  <si>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</si>
  <si>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</si>
  <si>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</si>
  <si>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</si>
  <si>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</si>
  <si>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</si>
  <si>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</si>
  <si>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</si>
  <si>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</si>
  <si>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</si>
  <si>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</si>
  <si>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</si>
  <si>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</si>
  <si>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</si>
  <si>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</si>
  <si>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</si>
  <si>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</si>
  <si>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</si>
  <si>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</si>
  <si>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</si>
  <si>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</si>
  <si>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</si>
  <si>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</si>
  <si>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</si>
  <si>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</si>
  <si>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</si>
  <si>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</si>
  <si>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</si>
  <si>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</si>
  <si>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</si>
  <si>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</si>
  <si>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</si>
  <si>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</si>
  <si>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</si>
  <si>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</si>
  <si>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</si>
  <si>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</si>
  <si>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</si>
  <si>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</si>
  <si>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</si>
  <si>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</si>
  <si>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</si>
  <si>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</si>
  <si>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</si>
  <si>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</si>
  <si>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</si>
  <si>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</si>
  <si>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</si>
  <si>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</si>
  <si>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</si>
  <si>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</si>
  <si>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</si>
  <si>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</si>
  <si>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</si>
  <si>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</si>
  <si>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</si>
  <si>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</si>
  <si>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</si>
  <si>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</si>
  <si>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</si>
  <si>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</si>
  <si>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</si>
  <si>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</si>
  <si>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</si>
  <si>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</si>
  <si>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</si>
  <si>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</si>
  <si>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</si>
  <si>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</si>
  <si>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</si>
  <si>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</si>
  <si>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</si>
  <si>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</si>
  <si>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</si>
  <si>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</si>
  <si>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</si>
  <si>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</si>
  <si>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</si>
  <si>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</si>
  <si>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</si>
  <si>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</si>
  <si>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</si>
  <si>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</si>
  <si>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</si>
  <si>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</si>
  <si>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</si>
  <si>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</si>
  <si>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</si>
  <si>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</si>
  <si>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</si>
  <si>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</si>
  <si>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</si>
  <si>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</si>
  <si>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</si>
  <si>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</si>
  <si>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</si>
  <si>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</si>
  <si>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</si>
  <si>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</si>
  <si>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</si>
  <si>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</si>
  <si>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</si>
  <si>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</si>
  <si>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</si>
  <si>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</si>
  <si>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</si>
  <si>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</si>
  <si>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</si>
  <si>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</si>
  <si>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</si>
  <si>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</si>
  <si>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</si>
  <si>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</si>
  <si>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</si>
  <si>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</si>
  <si>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</si>
  <si>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</si>
  <si>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</si>
  <si>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</si>
  <si>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</si>
  <si>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</si>
  <si>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</si>
  <si>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</si>
  <si>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</si>
  <si>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</si>
  <si>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</si>
  <si>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</si>
  <si>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</si>
  <si>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</si>
  <si>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</si>
  <si>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</si>
  <si>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</si>
  <si>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</si>
  <si>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</si>
  <si>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</si>
  <si>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</si>
  <si>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</si>
  <si>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</si>
  <si>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</si>
  <si>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</si>
  <si>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</si>
  <si>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</si>
  <si>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</si>
  <si>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</si>
  <si>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</si>
  <si>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</si>
  <si>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</si>
  <si>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</si>
  <si>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</si>
  <si>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</si>
  <si>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</si>
  <si>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</si>
  <si>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</si>
  <si>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</si>
  <si>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</si>
  <si>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</si>
  <si>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</si>
  <si>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</si>
  <si>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</si>
  <si>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</si>
  <si>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</si>
  <si>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</si>
  <si>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</si>
  <si>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</si>
  <si>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</si>
  <si>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</si>
  <si>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</si>
  <si>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</si>
  <si>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</si>
  <si>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</si>
  <si>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</si>
  <si>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</si>
  <si>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</si>
  <si>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</si>
  <si>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</si>
  <si>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</si>
  <si>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</si>
  <si>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</si>
  <si>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</si>
  <si>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</si>
  <si>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</si>
  <si>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</si>
  <si>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</si>
  <si>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</si>
  <si>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</si>
  <si>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</si>
  <si>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</si>
  <si>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</si>
  <si>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</si>
  <si>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</si>
  <si>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</si>
  <si>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</si>
  <si>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</si>
  <si>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</si>
  <si>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</si>
  <si>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</si>
  <si>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</si>
  <si>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</si>
  <si>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</si>
  <si>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</si>
  <si>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</si>
  <si>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</si>
  <si>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</si>
  <si>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</si>
  <si>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</si>
  <si>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</si>
  <si>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</si>
  <si>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</si>
  <si>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</si>
  <si>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</si>
  <si>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</si>
  <si>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</si>
  <si>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</si>
  <si>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</si>
  <si>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</si>
  <si>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</si>
  <si>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</si>
  <si>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</si>
  <si>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</si>
  <si>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</si>
  <si>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</si>
  <si>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</si>
  <si>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</si>
  <si>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</si>
  <si>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</si>
  <si>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</si>
  <si>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</si>
  <si>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</si>
  <si>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</si>
  <si>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</si>
  <si>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</si>
  <si>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</si>
  <si>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</si>
  <si>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</si>
  <si>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</si>
  <si>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</si>
  <si>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</si>
  <si>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</si>
  <si>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</si>
  <si>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</si>
  <si>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</si>
  <si>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</si>
  <si>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</si>
  <si>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</si>
  <si>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</si>
  <si>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</si>
  <si>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</si>
  <si>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</si>
  <si>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</si>
  <si>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</si>
  <si>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</si>
  <si>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</si>
  <si>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</si>
  <si>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</si>
  <si>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</si>
  <si>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</si>
  <si>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</si>
  <si>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</si>
  <si>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</si>
  <si>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</si>
  <si>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</si>
  <si>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</si>
  <si>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</si>
  <si>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</si>
  <si>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</si>
  <si>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</si>
  <si>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</si>
  <si>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</si>
  <si>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</si>
  <si>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</si>
  <si>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</si>
  <si>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</si>
  <si>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</si>
  <si>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</si>
  <si>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</si>
  <si>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</si>
  <si>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</si>
  <si>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</si>
  <si>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</si>
  <si>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</si>
  <si>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</si>
  <si>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</si>
  <si>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</si>
  <si>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</si>
  <si>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</si>
  <si>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</si>
  <si>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</si>
  <si>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</si>
  <si>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</si>
  <si>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</si>
  <si>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</si>
  <si>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</si>
  <si>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</si>
  <si>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</si>
  <si>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</si>
  <si>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</si>
  <si>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</si>
  <si>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</si>
  <si>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</si>
  <si>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</si>
  <si>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</si>
  <si>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</si>
  <si>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</si>
  <si>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</si>
  <si>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</si>
  <si>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</si>
  <si>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</si>
  <si>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</si>
  <si>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</si>
  <si>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</si>
  <si>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</si>
  <si>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</si>
  <si>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</si>
  <si>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</si>
  <si>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</si>
  <si>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</si>
  <si>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</si>
  <si>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</si>
  <si>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</si>
  <si>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</si>
  <si>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</si>
  <si>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</si>
  <si>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</si>
  <si>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</si>
  <si>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</si>
  <si>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</si>
  <si>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</si>
  <si>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</si>
  <si>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</si>
  <si>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</si>
  <si>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</si>
  <si>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</si>
  <si>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</si>
  <si>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</si>
  <si>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</si>
  <si>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</si>
  <si>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</si>
  <si>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</si>
  <si>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</si>
  <si>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</si>
  <si>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</si>
  <si>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</si>
  <si>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</si>
  <si>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</si>
  <si>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</si>
  <si>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</si>
  <si>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</si>
  <si>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</si>
  <si>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</si>
  <si>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</si>
  <si>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</si>
  <si>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</si>
  <si>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</si>
  <si>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</si>
  <si>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</si>
  <si>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</si>
  <si>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</si>
  <si>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</si>
  <si>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</si>
  <si>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</si>
  <si>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</si>
  <si>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</si>
  <si>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</si>
  <si>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</si>
  <si>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</si>
  <si>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</si>
  <si>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</si>
  <si>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</si>
  <si>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</si>
  <si>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</si>
  <si>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</si>
  <si>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</si>
  <si>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</si>
  <si>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</si>
  <si>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</si>
  <si>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</si>
  <si>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</si>
  <si>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</si>
  <si>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</si>
  <si>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</si>
  <si>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</si>
  <si>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</si>
  <si>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</si>
  <si>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</si>
  <si>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</si>
  <si>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</si>
  <si>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</si>
  <si>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</si>
  <si>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</si>
  <si>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</si>
  <si>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</si>
  <si>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</si>
  <si>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</si>
  <si>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</si>
  <si>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</si>
  <si>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</si>
  <si>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</si>
  <si>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</si>
  <si>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</si>
  <si>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</si>
  <si>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</si>
  <si>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</si>
  <si>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</si>
  <si>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</si>
  <si>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</si>
  <si>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</si>
  <si>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</si>
  <si>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</si>
  <si>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</si>
  <si>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</si>
  <si>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</si>
  <si>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</si>
  <si>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</si>
  <si>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</si>
  <si>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</si>
  <si>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</si>
  <si>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</si>
  <si>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</si>
  <si>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</si>
  <si>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</si>
  <si>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</si>
  <si>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</si>
  <si>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</si>
  <si>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</si>
  <si>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</si>
  <si>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</si>
  <si>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</si>
  <si>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</si>
  <si>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</si>
  <si>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</si>
  <si>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</si>
  <si>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</si>
  <si>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</si>
  <si>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</si>
  <si>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</si>
  <si>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</si>
  <si>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</si>
  <si>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</si>
  <si>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</si>
  <si>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</si>
  <si>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</si>
  <si>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</si>
  <si>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</si>
  <si>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</si>
  <si>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</si>
  <si>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</si>
  <si>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</si>
  <si>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</si>
  <si>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</si>
  <si>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</si>
  <si>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</si>
  <si>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</si>
  <si>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</si>
  <si>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</si>
  <si>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</si>
  <si>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</si>
  <si>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</si>
  <si>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</si>
  <si>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</si>
  <si>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</si>
  <si>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</si>
  <si>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</si>
  <si>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</si>
  <si>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</si>
  <si>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</si>
  <si>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</si>
  <si>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</si>
  <si>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</si>
  <si>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</si>
  <si>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</si>
  <si>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</si>
  <si>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</si>
  <si>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</si>
  <si>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</si>
  <si>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</si>
  <si>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</si>
  <si>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</si>
  <si>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</si>
  <si>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</si>
  <si>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</si>
  <si>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</si>
  <si>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</si>
  <si>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</si>
  <si>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</si>
  <si>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</si>
  <si>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</si>
  <si>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</si>
  <si>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</si>
  <si>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</si>
  <si>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</si>
  <si>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</si>
  <si>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</si>
  <si>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</si>
  <si>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</si>
  <si>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</si>
  <si>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</si>
  <si>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</si>
  <si>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</si>
  <si>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</si>
  <si>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</si>
  <si>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</si>
  <si>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</si>
  <si>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</si>
  <si>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</si>
  <si>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</si>
  <si>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</si>
  <si>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</si>
  <si>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</si>
  <si>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</si>
  <si>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</si>
  <si>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</si>
  <si>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</si>
  <si>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</si>
  <si>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</si>
  <si>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</si>
  <si>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</si>
  <si>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</si>
  <si>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</si>
  <si>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</si>
  <si>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</si>
  <si>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</si>
  <si>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</si>
  <si>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</si>
  <si>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</si>
  <si>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</si>
  <si>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</si>
  <si>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</si>
  <si>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</si>
  <si>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</si>
  <si>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</si>
  <si>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</si>
  <si>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</si>
  <si>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</si>
  <si>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</si>
  <si>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</si>
  <si>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</si>
  <si>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</si>
  <si>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</si>
  <si>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</si>
  <si>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</si>
  <si>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</si>
  <si>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</si>
  <si>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</si>
  <si>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</si>
  <si>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</si>
  <si>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</si>
  <si>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</si>
  <si>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</si>
  <si>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</si>
  <si>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</si>
  <si>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</si>
  <si>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</si>
  <si>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</si>
  <si>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</si>
  <si>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</si>
  <si>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</si>
  <si>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</si>
  <si>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</si>
  <si>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</si>
  <si>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</si>
  <si>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</si>
  <si>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</si>
  <si>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</si>
  <si>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</si>
  <si>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</si>
  <si>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</si>
  <si>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</si>
  <si>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</si>
  <si>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</si>
  <si>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</si>
  <si>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</si>
  <si>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</si>
  <si>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</si>
  <si>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</si>
  <si>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</si>
  <si>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</si>
  <si>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</si>
  <si>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</si>
  <si>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</si>
  <si>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</si>
  <si>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</si>
  <si>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</si>
  <si>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</si>
  <si>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</si>
  <si>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</si>
  <si>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</si>
  <si>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</si>
  <si>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</si>
  <si>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</si>
  <si>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</si>
  <si>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</si>
  <si>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</si>
  <si>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</si>
  <si>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</si>
  <si>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</si>
  <si>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</si>
  <si>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</si>
  <si>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</si>
  <si>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</si>
  <si>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</si>
  <si>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</si>
  <si>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</si>
  <si>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</si>
  <si>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</si>
  <si>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</si>
  <si>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</si>
  <si>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</si>
  <si>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</si>
  <si>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</si>
  <si>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</si>
  <si>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</si>
  <si>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</si>
  <si>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</si>
  <si>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</si>
  <si>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</si>
  <si>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</si>
  <si>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</si>
  <si>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</si>
  <si>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</si>
  <si>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</si>
  <si>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</si>
  <si>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</si>
  <si>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</si>
  <si>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</si>
  <si>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</si>
  <si>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</si>
  <si>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</si>
  <si>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</si>
  <si>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</si>
  <si>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</si>
  <si>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</si>
  <si>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</si>
  <si>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</si>
  <si>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</si>
  <si>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</si>
  <si>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</si>
  <si>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</si>
  <si>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</si>
  <si>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</si>
  <si>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</si>
  <si>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</si>
  <si>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</si>
  <si>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</si>
  <si>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</si>
  <si>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</si>
  <si>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</si>
  <si>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</si>
  <si>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</si>
  <si>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</si>
  <si>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</si>
  <si>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</si>
  <si>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</si>
  <si>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</si>
  <si>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</si>
  <si>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</si>
  <si>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</si>
  <si>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</si>
  <si>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</si>
  <si>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</si>
  <si>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</si>
  <si>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</si>
  <si>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</si>
  <si>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</si>
  <si>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</si>
  <si>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</si>
  <si>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</si>
  <si>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</si>
  <si>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</si>
  <si>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</si>
  <si>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</si>
  <si>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</si>
  <si>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</si>
  <si>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</si>
  <si>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</si>
  <si>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</si>
  <si>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</si>
  <si>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</si>
  <si>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</si>
  <si>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</si>
  <si>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</si>
  <si>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</si>
  <si>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</si>
  <si>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</si>
  <si>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</si>
  <si>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</si>
  <si>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</si>
  <si>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</si>
  <si>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</si>
  <si>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</si>
  <si>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</si>
  <si>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</si>
  <si>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</si>
  <si>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</si>
  <si>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</si>
  <si>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</si>
  <si>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</si>
  <si>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</si>
  <si>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</si>
  <si>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</si>
  <si>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</si>
  <si>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</si>
  <si>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</si>
  <si>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</si>
  <si>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</si>
  <si>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</si>
  <si>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</si>
  <si>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</si>
  <si>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</si>
  <si>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</si>
  <si>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</si>
  <si>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</si>
  <si>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</si>
  <si>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</si>
  <si>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</si>
  <si>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</si>
  <si>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</si>
  <si>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</si>
  <si>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</si>
  <si>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</si>
  <si>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</si>
  <si>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</si>
  <si>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</si>
  <si>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</si>
  <si>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</si>
  <si>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</si>
  <si>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</si>
  <si>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</si>
  <si>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</si>
  <si>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</si>
  <si>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</si>
  <si>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</si>
  <si>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</si>
  <si>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</si>
  <si>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</si>
  <si>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</si>
  <si>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</si>
  <si>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</si>
  <si>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</si>
  <si>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</si>
  <si>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</si>
  <si>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</si>
  <si>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</si>
  <si>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</si>
  <si>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</si>
  <si>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</si>
  <si>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</si>
  <si>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</si>
  <si>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</si>
  <si>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</si>
  <si>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</si>
  <si>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</si>
  <si>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</si>
  <si>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</si>
  <si>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</si>
  <si>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</si>
  <si>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</si>
  <si>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</si>
  <si>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</si>
  <si>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</si>
  <si>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</si>
  <si>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</si>
  <si>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</si>
  <si>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</si>
  <si>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</si>
  <si>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</si>
  <si>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</si>
  <si>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</si>
  <si>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</si>
  <si>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</si>
  <si>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</si>
  <si>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</si>
  <si>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</si>
  <si>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</si>
  <si>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</si>
  <si>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</si>
  <si>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</si>
  <si>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</si>
  <si>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</si>
  <si>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</si>
  <si>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</si>
  <si>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</si>
  <si>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</si>
  <si>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</si>
  <si>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</si>
  <si>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</si>
  <si>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</si>
  <si>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</si>
  <si>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</si>
  <si>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</si>
  <si>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</si>
  <si>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</si>
  <si>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</si>
  <si>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</si>
  <si>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</si>
  <si>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</si>
  <si>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</si>
  <si>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</si>
  <si>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</si>
  <si>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</si>
  <si>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</si>
  <si>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</si>
  <si>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</si>
  <si>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</si>
  <si>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</si>
  <si>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</si>
  <si>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</si>
  <si>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</si>
  <si>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</si>
  <si>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</si>
  <si>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</si>
  <si>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</si>
  <si>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</si>
  <si>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</si>
  <si>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</si>
  <si>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</si>
  <si>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</si>
  <si>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</si>
  <si>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</si>
  <si>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</si>
  <si>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</si>
  <si>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</si>
  <si>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</si>
  <si>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</si>
  <si>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</si>
  <si>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</si>
  <si>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</si>
  <si>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</si>
  <si>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</si>
  <si>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</si>
  <si>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</si>
  <si>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</si>
  <si>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</si>
  <si>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</si>
  <si>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</si>
  <si>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</si>
  <si>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</si>
  <si>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</si>
  <si>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</si>
  <si>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</si>
  <si>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</si>
  <si>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</si>
  <si>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</si>
  <si>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</si>
  <si>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</si>
  <si>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</si>
  <si>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</si>
  <si>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</si>
  <si>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</si>
  <si>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</si>
  <si>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</si>
  <si>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</si>
  <si>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</si>
  <si>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</si>
  <si>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</si>
  <si>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</si>
  <si>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</si>
  <si>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</si>
  <si>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</si>
  <si>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</si>
  <si>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</si>
  <si>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</si>
  <si>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</si>
  <si>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</si>
  <si>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</si>
  <si>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</si>
  <si>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</si>
  <si>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</si>
  <si>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</si>
  <si>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</si>
  <si>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</si>
  <si>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</si>
  <si>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</si>
  <si>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</si>
  <si>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</si>
  <si>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</si>
  <si>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</si>
  <si>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</si>
  <si>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</si>
  <si>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</si>
  <si>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</si>
  <si>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</si>
  <si>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</si>
  <si>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</si>
  <si>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</si>
  <si>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</si>
  <si>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</si>
  <si>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</si>
  <si>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</si>
  <si>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</si>
  <si>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</si>
  <si>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</si>
  <si>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</si>
  <si>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</si>
  <si>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</si>
  <si>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</si>
  <si>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</si>
  <si>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</si>
  <si>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</si>
  <si>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</si>
  <si>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</si>
  <si>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</si>
  <si>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</si>
  <si>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</si>
  <si>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</si>
  <si>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</si>
  <si>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</si>
  <si>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</si>
  <si>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</si>
  <si>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</si>
  <si>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</si>
  <si>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</si>
  <si>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</si>
  <si>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</si>
  <si>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</si>
  <si>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</si>
  <si>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</si>
  <si>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</si>
  <si>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</si>
  <si>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</si>
  <si>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</si>
  <si>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</si>
  <si>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</si>
  <si>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</si>
  <si>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</si>
  <si>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</si>
  <si>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</si>
  <si>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</si>
  <si>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</si>
  <si>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</si>
  <si>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</si>
  <si>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</si>
  <si>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</si>
  <si>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</si>
  <si>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</si>
  <si>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</si>
  <si>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</si>
  <si>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</si>
  <si>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</si>
  <si>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</si>
  <si>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</si>
  <si>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</si>
  <si>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</si>
  <si>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</si>
  <si>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</si>
  <si>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</si>
  <si>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</si>
  <si>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</si>
  <si>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</si>
  <si>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</si>
  <si>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</si>
  <si>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</si>
  <si>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</si>
  <si>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</si>
  <si>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</si>
  <si>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</si>
  <si>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</si>
  <si>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</si>
  <si>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</si>
  <si>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</si>
  <si>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</si>
  <si>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</si>
  <si>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</si>
  <si>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</si>
  <si>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</si>
  <si>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</si>
  <si>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</si>
  <si>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</si>
  <si>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</si>
  <si>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</si>
  <si>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</si>
  <si>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</si>
  <si>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</si>
  <si>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</si>
  <si>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</si>
  <si>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</si>
  <si>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</si>
  <si>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</si>
  <si>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</si>
  <si>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</si>
  <si>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</si>
  <si>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</si>
  <si>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</si>
  <si>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</si>
  <si>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</si>
  <si>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</si>
  <si>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</si>
  <si>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</si>
  <si>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</si>
  <si>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</si>
  <si>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</si>
  <si>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</si>
  <si>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</si>
  <si>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</si>
  <si>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</si>
  <si>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</si>
  <si>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</si>
  <si>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</si>
  <si>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</si>
  <si>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</si>
  <si>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</si>
  <si>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</si>
  <si>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</si>
  <si>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</si>
  <si>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</si>
  <si>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</si>
  <si>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</si>
  <si>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</si>
  <si>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</si>
  <si>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</si>
  <si>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</si>
  <si>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</si>
  <si>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</si>
  <si>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</si>
  <si>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</si>
  <si>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</si>
  <si>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</si>
  <si>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</si>
  <si>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</si>
  <si>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</si>
  <si>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</si>
  <si>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</si>
  <si>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</si>
  <si>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</si>
  <si>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</si>
  <si>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</si>
  <si>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</si>
  <si>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</si>
  <si>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</si>
  <si>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</si>
  <si>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</si>
  <si>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</si>
  <si>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</si>
  <si>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</si>
  <si>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</si>
  <si>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</si>
  <si>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</si>
  <si>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</si>
  <si>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</si>
  <si>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</si>
  <si>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</si>
  <si>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</si>
  <si>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</si>
  <si>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</si>
  <si>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</si>
  <si>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</si>
  <si>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</si>
  <si>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</si>
  <si>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</si>
  <si>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</si>
  <si>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</si>
  <si>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</si>
  <si>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</si>
  <si>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</si>
  <si>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</si>
  <si>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</si>
  <si>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</si>
  <si>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</si>
  <si>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</si>
  <si>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</si>
  <si>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</si>
  <si>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</si>
  <si>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</si>
  <si>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</si>
  <si>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</si>
  <si>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</si>
  <si>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</si>
  <si>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</si>
  <si>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</si>
  <si>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</si>
  <si>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</si>
  <si>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</si>
  <si>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</si>
  <si>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</si>
  <si>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</si>
  <si>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</si>
  <si>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</si>
  <si>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</si>
  <si>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</si>
  <si>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</si>
  <si>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</si>
  <si>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</si>
  <si>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</si>
  <si>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</si>
  <si>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</si>
  <si>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</si>
  <si>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</si>
  <si>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</si>
  <si>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</si>
  <si>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</si>
  <si>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</si>
  <si>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</si>
  <si>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</si>
  <si>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</si>
  <si>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</si>
  <si>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</si>
  <si>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</si>
  <si>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</si>
  <si>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</si>
  <si>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</si>
  <si>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</si>
  <si>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</si>
  <si>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</si>
  <si>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</si>
  <si>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</si>
  <si>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</si>
  <si>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</si>
  <si>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</si>
  <si>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</si>
  <si>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</si>
  <si>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</si>
  <si>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</si>
  <si>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</si>
  <si>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</si>
  <si>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</si>
  <si>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</si>
  <si>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</si>
  <si>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</si>
  <si>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</si>
  <si>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</si>
  <si>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</si>
  <si>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</si>
  <si>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</si>
  <si>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</si>
  <si>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</si>
  <si>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</si>
  <si>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</si>
  <si>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</si>
  <si>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</si>
  <si>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</si>
  <si>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</si>
  <si>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</si>
  <si>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</si>
  <si>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</si>
  <si>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</si>
  <si>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</si>
  <si>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</si>
  <si>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</si>
  <si>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</si>
  <si>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</si>
  <si>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</si>
  <si>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</si>
  <si>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</si>
  <si>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</si>
  <si>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</si>
  <si>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</si>
  <si>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</si>
  <si>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</si>
  <si>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</si>
  <si>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</si>
  <si>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</si>
  <si>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</si>
  <si>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</si>
  <si>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</si>
  <si>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</si>
  <si>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</si>
  <si>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</si>
  <si>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</si>
  <si>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</si>
  <si>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</si>
  <si>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</si>
  <si>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</si>
  <si>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</si>
  <si>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</si>
  <si>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</si>
  <si>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</si>
  <si>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</si>
  <si>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</si>
  <si>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</si>
  <si>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</si>
  <si>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</si>
  <si>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</si>
  <si>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</si>
  <si>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</si>
  <si>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</si>
  <si>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</si>
  <si>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</si>
  <si>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</si>
  <si>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</si>
  <si>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</si>
  <si>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</si>
  <si>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</si>
  <si>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</si>
  <si>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</si>
  <si>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</si>
  <si>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</si>
  <si>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</si>
  <si>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</si>
  <si>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</si>
  <si>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</si>
  <si>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</si>
  <si>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</si>
  <si>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</si>
  <si>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</si>
  <si>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</si>
  <si>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</si>
  <si>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</si>
  <si>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</si>
  <si>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</si>
  <si>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</si>
  <si>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</si>
  <si>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</si>
  <si>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</si>
  <si>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</si>
  <si>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</si>
  <si>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</si>
  <si>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</si>
  <si>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</si>
  <si>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</si>
  <si>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</si>
  <si>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</si>
  <si>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</si>
  <si>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</si>
  <si>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</si>
  <si>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</si>
  <si>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</si>
  <si>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</si>
  <si>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</si>
  <si>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</si>
  <si>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</si>
  <si>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</si>
  <si>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</si>
  <si>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</si>
  <si>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</si>
  <si>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</si>
  <si>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</si>
  <si>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</si>
  <si>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</si>
  <si>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</si>
  <si>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</si>
  <si>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</si>
  <si>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</si>
  <si>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</si>
  <si>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</si>
  <si>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</si>
  <si>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</si>
  <si>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</si>
  <si>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</si>
  <si>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</si>
  <si>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</si>
  <si>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</si>
  <si>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</si>
  <si>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</si>
  <si>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</si>
  <si>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</si>
  <si>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</si>
  <si>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</si>
  <si>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</si>
  <si>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</si>
  <si>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</si>
  <si>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</si>
  <si>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</si>
  <si>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</si>
  <si>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</si>
  <si>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</si>
  <si>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</si>
  <si>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</si>
  <si>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</si>
  <si>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</si>
  <si>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</si>
  <si>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</si>
  <si>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</si>
  <si>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</si>
  <si>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</si>
  <si>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</si>
  <si>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</si>
  <si>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</si>
  <si>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</si>
  <si>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</si>
  <si>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</si>
  <si>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</si>
  <si>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</si>
  <si>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</si>
  <si>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</si>
  <si>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</si>
  <si>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</si>
  <si>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</si>
  <si>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</si>
  <si>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</si>
  <si>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</si>
  <si>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</si>
  <si>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</si>
  <si>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</si>
  <si>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</si>
  <si>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</si>
  <si>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</si>
  <si>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</si>
  <si>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</si>
  <si>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</si>
  <si>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</si>
  <si>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</si>
  <si>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</si>
  <si>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</si>
  <si>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</si>
  <si>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</si>
  <si>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</si>
  <si>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</si>
  <si>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</si>
  <si>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</si>
  <si>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</si>
  <si>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</si>
  <si>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</si>
  <si>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</si>
  <si>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</si>
  <si>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</si>
  <si>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</si>
  <si>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</si>
  <si>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</si>
  <si>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</si>
  <si>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</si>
  <si>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</si>
  <si>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</si>
  <si>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</si>
  <si>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</si>
  <si>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</si>
  <si>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</si>
  <si>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</si>
  <si>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</si>
  <si>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</si>
  <si>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</si>
  <si>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</si>
  <si>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</si>
  <si>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</si>
  <si>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</si>
  <si>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</si>
  <si>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</si>
  <si>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</si>
  <si>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</si>
  <si>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</si>
  <si>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</si>
  <si>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</si>
  <si>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</si>
  <si>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</si>
  <si>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</si>
  <si>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</si>
  <si>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</si>
  <si>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</si>
  <si>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</si>
  <si>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</si>
  <si>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</si>
  <si>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</si>
  <si>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</si>
  <si>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</si>
  <si>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</si>
  <si>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</si>
  <si>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</si>
  <si>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</si>
  <si>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</si>
  <si>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</si>
  <si>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</si>
  <si>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</si>
  <si>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</si>
  <si>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</si>
  <si>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</si>
  <si>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</si>
  <si>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</si>
  <si>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</si>
  <si>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</si>
  <si>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</si>
  <si>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</si>
  <si>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</si>
  <si>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</si>
  <si>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</si>
  <si>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</si>
  <si>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</si>
  <si>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</si>
  <si>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</si>
  <si>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</si>
  <si>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</si>
  <si>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</si>
  <si>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</si>
  <si>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</si>
  <si>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</si>
  <si>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</si>
  <si>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</si>
  <si>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</si>
  <si>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</si>
  <si>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</si>
  <si>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</si>
  <si>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</si>
  <si>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</si>
  <si>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</si>
  <si>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</si>
  <si>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</si>
  <si>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</si>
  <si>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</si>
  <si>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</si>
  <si>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</si>
  <si>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</si>
  <si>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</si>
  <si>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</si>
  <si>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</si>
  <si>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</si>
  <si>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</si>
  <si>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</si>
  <si>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</si>
  <si>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</si>
  <si>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</si>
  <si>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</si>
  <si>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</si>
  <si>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</si>
  <si>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</si>
  <si>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</si>
  <si>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</si>
  <si>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</si>
  <si>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</si>
  <si>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</si>
  <si>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</si>
  <si>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</si>
  <si>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</si>
  <si>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</si>
  <si>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</si>
  <si>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</si>
  <si>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</si>
  <si>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</si>
  <si>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</si>
  <si>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</si>
  <si>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</si>
  <si>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</si>
  <si>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</si>
  <si>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</si>
  <si>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</si>
  <si>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</si>
  <si>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</si>
  <si>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</si>
  <si>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</si>
  <si>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</si>
  <si>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</si>
  <si>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</si>
  <si>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</si>
  <si>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</si>
  <si>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</si>
  <si>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</si>
  <si>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</si>
  <si>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</si>
  <si>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</si>
  <si>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</si>
  <si>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</si>
  <si>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</si>
  <si>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</si>
  <si>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</si>
  <si>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</si>
  <si>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</si>
  <si>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</si>
  <si>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</si>
  <si>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</si>
  <si>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</si>
  <si>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</si>
  <si>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</si>
  <si>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</si>
  <si>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</si>
  <si>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</si>
  <si>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</si>
  <si>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</si>
  <si>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</si>
  <si>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</si>
  <si>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</si>
  <si>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</si>
  <si>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</si>
  <si>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</si>
  <si>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</si>
  <si>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</si>
  <si>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</si>
  <si>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</si>
  <si>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</si>
  <si>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</si>
  <si>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</si>
  <si>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</si>
  <si>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</si>
  <si>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</si>
  <si>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</si>
  <si>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</si>
  <si>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</si>
  <si>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</si>
  <si>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</si>
  <si>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</si>
  <si>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</si>
  <si>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</si>
  <si>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</si>
  <si>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</si>
  <si>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</si>
  <si>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</si>
  <si>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</si>
  <si>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</si>
  <si>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</si>
  <si>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</si>
  <si>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</si>
  <si>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</si>
  <si>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</si>
  <si>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</si>
  <si>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</si>
  <si>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</si>
  <si>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</si>
  <si>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</si>
  <si>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</si>
  <si>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</si>
  <si>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</si>
  <si>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</si>
  <si>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</si>
  <si>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</si>
  <si>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</si>
  <si>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</si>
  <si>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</si>
  <si>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</si>
  <si>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</si>
  <si>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</si>
  <si>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</si>
  <si>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</si>
  <si>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</si>
  <si>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</si>
  <si>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</si>
  <si>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</si>
  <si>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</si>
  <si>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</si>
  <si>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</si>
  <si>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</si>
  <si>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</si>
  <si>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</si>
  <si>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</si>
  <si>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</si>
  <si>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</si>
  <si>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</si>
  <si>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</si>
  <si>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</si>
  <si>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</si>
  <si>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</si>
  <si>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</si>
  <si>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</si>
  <si>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</si>
  <si>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</si>
  <si>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</si>
  <si>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</si>
  <si>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</si>
  <si>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</si>
  <si>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</si>
  <si>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</si>
  <si>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</si>
  <si>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</si>
  <si>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</si>
  <si>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</si>
  <si>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</si>
  <si>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</si>
  <si>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</si>
  <si>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</si>
  <si>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</si>
  <si>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</si>
  <si>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</si>
  <si>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</si>
  <si>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</si>
  <si>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</si>
  <si>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</si>
  <si>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</si>
  <si>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</si>
  <si>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</si>
  <si>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</si>
  <si>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</si>
  <si>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</si>
  <si>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</si>
  <si>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</si>
  <si>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</si>
  <si>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</si>
  <si>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</si>
  <si>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</si>
  <si>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</si>
  <si>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</si>
  <si>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</si>
  <si>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</si>
  <si>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</si>
  <si>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</si>
  <si>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</si>
  <si>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</si>
  <si>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</si>
  <si>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</si>
  <si>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</si>
  <si>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</si>
  <si>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</si>
  <si>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</si>
  <si>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</si>
  <si>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</si>
  <si>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</si>
  <si>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</si>
  <si>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</si>
  <si>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</si>
  <si>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</si>
  <si>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</si>
  <si>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</si>
  <si>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</si>
  <si>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</si>
  <si>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</si>
  <si>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</si>
  <si>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</si>
  <si>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</si>
  <si>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</si>
  <si>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</si>
  <si>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</si>
  <si>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</si>
  <si>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</si>
  <si>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</si>
  <si>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</si>
  <si>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</si>
  <si>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</si>
  <si>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</si>
  <si>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</si>
  <si>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</si>
  <si>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</si>
  <si>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</si>
  <si>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</si>
  <si>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</si>
  <si>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</si>
  <si>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</si>
  <si>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</si>
  <si>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</si>
  <si>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</si>
  <si>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</si>
  <si>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</si>
  <si>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</si>
  <si>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</si>
  <si>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</si>
  <si>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</si>
  <si>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</si>
  <si>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</si>
  <si>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</si>
  <si>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</si>
  <si>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</si>
  <si>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</si>
  <si>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</si>
  <si>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</si>
  <si>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</si>
  <si>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</si>
  <si>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</si>
  <si>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</si>
  <si>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</si>
  <si>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</si>
  <si>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</si>
  <si>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</si>
  <si>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</si>
  <si>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</si>
  <si>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</si>
  <si>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</si>
  <si>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</si>
  <si>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</si>
  <si>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</si>
  <si>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</si>
  <si>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</si>
  <si>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</si>
  <si>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</si>
  <si>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</si>
  <si>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</si>
  <si>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</si>
  <si>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</si>
  <si>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</si>
  <si>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</si>
  <si>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</si>
  <si>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</si>
  <si>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</si>
  <si>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</si>
  <si>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</si>
  <si>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</si>
  <si>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</si>
  <si>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</si>
  <si>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</si>
  <si>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</si>
  <si>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</si>
  <si>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</si>
  <si>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</si>
  <si>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</si>
  <si>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</si>
  <si>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</si>
  <si>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</si>
  <si>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</si>
  <si>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</si>
  <si>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</si>
  <si>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</si>
  <si>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</si>
  <si>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</si>
  <si>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</si>
  <si>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</si>
  <si>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</si>
  <si>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</si>
  <si>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</si>
  <si>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</si>
  <si>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</si>
  <si>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</si>
  <si>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</si>
  <si>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</si>
  <si>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</si>
  <si>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</si>
  <si>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</si>
  <si>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</si>
  <si>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</si>
  <si>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</si>
  <si>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</si>
  <si>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</si>
  <si>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</si>
  <si>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</si>
  <si>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</si>
  <si>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</si>
  <si>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</si>
  <si>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</si>
  <si>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</si>
  <si>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</si>
  <si>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</si>
  <si>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</si>
  <si>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</si>
  <si>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</si>
  <si>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</si>
  <si>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</si>
  <si>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</si>
  <si>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</si>
  <si>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</si>
  <si>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</si>
  <si>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</si>
  <si>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</si>
  <si>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</si>
  <si>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</si>
  <si>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</si>
  <si>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</si>
  <si>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</si>
  <si>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</si>
  <si>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</si>
  <si>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</si>
  <si>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</si>
  <si>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</si>
  <si>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</si>
  <si>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</si>
  <si>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</si>
  <si>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</si>
  <si>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</si>
  <si>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</si>
  <si>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</si>
  <si>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</si>
  <si>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</si>
  <si>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</si>
  <si>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</si>
  <si>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</si>
  <si>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</si>
  <si>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</si>
  <si>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</si>
  <si>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</si>
  <si>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</si>
  <si>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</si>
  <si>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</si>
  <si>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</si>
  <si>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</si>
  <si>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</si>
  <si>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</si>
  <si>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</si>
  <si>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</si>
  <si>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</si>
  <si>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</si>
  <si>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</si>
  <si>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</si>
  <si>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</si>
  <si>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</si>
  <si>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</si>
  <si>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</si>
  <si>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</si>
  <si>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</si>
  <si>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</si>
  <si>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</si>
  <si>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</si>
  <si>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</si>
  <si>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</si>
  <si>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</si>
  <si>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</si>
  <si>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</si>
  <si>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</si>
  <si>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</si>
  <si>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</si>
  <si>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</si>
  <si>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</si>
  <si>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</si>
  <si>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</si>
  <si>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</si>
  <si>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</si>
  <si>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</si>
  <si>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</si>
  <si>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</si>
  <si>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</si>
  <si>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</si>
  <si>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</si>
  <si>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</si>
  <si>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</si>
  <si>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</si>
  <si>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</si>
  <si>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</si>
  <si>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</si>
  <si>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</si>
  <si>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</si>
  <si>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</si>
  <si>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</si>
  <si>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</si>
  <si>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</si>
  <si>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</si>
  <si>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</si>
  <si>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</si>
  <si>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</si>
  <si>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</si>
  <si>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</si>
  <si>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</si>
  <si>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</si>
  <si>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</si>
  <si>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</si>
  <si>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</si>
  <si>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</si>
  <si>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</si>
  <si>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</si>
  <si>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</si>
  <si>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</si>
  <si>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</si>
  <si>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</si>
  <si>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</si>
  <si>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</si>
  <si>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</si>
  <si>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</si>
  <si>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</si>
  <si>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</si>
  <si>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</si>
  <si>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</si>
  <si>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</si>
  <si>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</si>
  <si>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</si>
  <si>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</si>
  <si>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</si>
  <si>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</si>
  <si>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</si>
  <si>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</si>
  <si>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</si>
  <si>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</si>
  <si>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</si>
  <si>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</si>
  <si>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</si>
  <si>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</si>
  <si>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</si>
  <si>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</si>
  <si>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</si>
  <si>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</si>
  <si>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</si>
  <si>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</si>
  <si>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</si>
  <si>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</si>
  <si>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</si>
  <si>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</si>
  <si>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</si>
  <si>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</si>
  <si>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</si>
  <si>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</si>
  <si>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</si>
  <si>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</si>
  <si>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</si>
  <si>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</si>
  <si>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</si>
  <si>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</si>
  <si>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</si>
  <si>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</si>
  <si>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</si>
  <si>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</si>
  <si>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</si>
  <si>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</si>
  <si>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</si>
  <si>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</si>
  <si>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</si>
  <si>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</si>
  <si>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</si>
  <si>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</si>
  <si>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</si>
  <si>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</si>
  <si>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</si>
  <si>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</si>
  <si>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</si>
  <si>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</si>
  <si>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</si>
  <si>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</si>
  <si>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</si>
  <si>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</si>
  <si>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</si>
  <si>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</si>
  <si>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</si>
  <si>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</si>
  <si>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</si>
  <si>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</si>
  <si>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</si>
  <si>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</si>
  <si>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</si>
  <si>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</si>
  <si>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</si>
  <si>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</si>
  <si>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</si>
  <si>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</si>
  <si>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</si>
  <si>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</si>
  <si>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</si>
  <si>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</si>
  <si>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</si>
  <si>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</si>
  <si>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</si>
  <si>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</si>
  <si>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</si>
  <si>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</si>
  <si>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</si>
  <si>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</si>
  <si>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</si>
  <si>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</si>
  <si>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</si>
  <si>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</si>
  <si>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</si>
  <si>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</si>
  <si>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</si>
  <si>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</si>
  <si>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</si>
  <si>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</si>
  <si>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</si>
  <si>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</si>
  <si>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</si>
  <si>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</si>
  <si>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</si>
  <si>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</si>
  <si>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</si>
  <si>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</si>
  <si>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</si>
  <si>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</si>
  <si>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</si>
  <si>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</si>
  <si>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</si>
  <si>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</si>
  <si>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</si>
  <si>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</si>
  <si>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</si>
  <si>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</si>
  <si>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</si>
  <si>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</si>
  <si>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</si>
  <si>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</si>
  <si>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</si>
  <si>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</si>
  <si>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</si>
  <si>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</si>
  <si>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</si>
  <si>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</si>
  <si>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</si>
  <si>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</si>
  <si>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</si>
  <si>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</si>
  <si>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</si>
  <si>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</si>
  <si>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</si>
  <si>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</si>
  <si>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</si>
  <si>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</si>
  <si>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</si>
  <si>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</si>
  <si>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</si>
  <si>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</si>
  <si>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</si>
  <si>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</si>
  <si>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</si>
  <si>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</si>
  <si>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</si>
  <si>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</si>
  <si>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</si>
  <si>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</si>
  <si>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</si>
  <si>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</si>
  <si>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</si>
  <si>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</si>
  <si>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</si>
  <si>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</si>
  <si>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</si>
  <si>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</si>
  <si>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</si>
  <si>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</si>
  <si>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</si>
  <si>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</si>
  <si>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</si>
  <si>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</si>
  <si>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</si>
  <si>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</si>
  <si>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</si>
  <si>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</si>
  <si>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</si>
  <si>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</si>
  <si>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</si>
  <si>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</si>
  <si>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</si>
  <si>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</si>
  <si>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</si>
  <si>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</si>
  <si>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</si>
  <si>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</si>
  <si>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</si>
  <si>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</si>
  <si>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</si>
  <si>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</si>
  <si>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</si>
  <si>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</si>
  <si>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</si>
  <si>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</si>
  <si>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</si>
  <si>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</si>
  <si>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</si>
  <si>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</si>
  <si>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</si>
  <si>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</si>
  <si>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</si>
  <si>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</si>
  <si>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</si>
  <si>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</si>
  <si>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</si>
  <si>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</si>
  <si>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</si>
  <si>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</si>
  <si>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</si>
  <si>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</si>
  <si>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</si>
  <si>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</si>
  <si>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</si>
  <si>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</si>
  <si>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</si>
  <si>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</si>
  <si>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</si>
  <si>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</si>
  <si>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</si>
  <si>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</si>
  <si>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</si>
  <si>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</si>
  <si>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</si>
  <si>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</si>
  <si>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</si>
  <si>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</si>
  <si>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</si>
  <si>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</si>
  <si>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</si>
  <si>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</si>
  <si>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</si>
  <si>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</si>
  <si>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</si>
  <si>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</si>
  <si>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</si>
  <si>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</si>
  <si>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</si>
  <si>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</si>
  <si>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</si>
  <si>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</si>
  <si>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</si>
  <si>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</si>
  <si>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</si>
  <si>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</si>
  <si>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</si>
  <si>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</si>
  <si>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</si>
  <si>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</si>
  <si>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</si>
  <si>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</si>
  <si>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</si>
  <si>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</si>
  <si>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</si>
  <si>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</si>
  <si>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</si>
  <si>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</si>
  <si>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</si>
  <si>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</si>
  <si>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</si>
  <si>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</si>
  <si>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</si>
  <si>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</si>
  <si>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</si>
  <si>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</si>
  <si>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</si>
  <si>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</si>
  <si>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</si>
  <si>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</si>
  <si>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</si>
  <si>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</si>
  <si>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</si>
  <si>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</si>
  <si>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</si>
  <si>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</si>
  <si>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</si>
  <si>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</si>
  <si>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</si>
  <si>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</si>
  <si>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</si>
  <si>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</si>
  <si>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</si>
  <si>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</si>
  <si>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</si>
  <si>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</si>
  <si>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</si>
  <si>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</si>
  <si>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</si>
  <si>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</si>
  <si>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</si>
  <si>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</si>
  <si>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</si>
  <si>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</si>
  <si>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</si>
  <si>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</si>
  <si>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</si>
  <si>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</si>
  <si>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</si>
  <si>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</si>
  <si>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</si>
  <si>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</si>
  <si>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</si>
  <si>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</si>
  <si>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</si>
  <si>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</si>
  <si>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</si>
  <si>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</si>
  <si>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</si>
  <si>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</si>
  <si>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</si>
  <si>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</si>
  <si>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</si>
  <si>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</si>
  <si>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</si>
  <si>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</si>
  <si>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</si>
  <si>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</si>
  <si>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</si>
  <si>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</si>
  <si>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</si>
  <si>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</si>
  <si>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</si>
  <si>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</si>
  <si>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</si>
  <si>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</si>
  <si>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</si>
  <si>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</si>
  <si>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</si>
  <si>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</si>
  <si>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</si>
  <si>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</si>
  <si>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</si>
  <si>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</si>
  <si>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</si>
  <si>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</si>
  <si>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</si>
  <si>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</si>
  <si>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</si>
  <si>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</si>
  <si>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</si>
  <si>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</si>
  <si>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</si>
  <si>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</si>
  <si>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</si>
  <si>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</si>
  <si>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</si>
  <si>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</si>
  <si>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</si>
  <si>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</si>
  <si>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</si>
  <si>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</si>
  <si>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</si>
  <si>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</si>
  <si>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</si>
  <si>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</si>
  <si>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</si>
  <si>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</si>
  <si>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</si>
  <si>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</si>
  <si>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</si>
  <si>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</si>
  <si>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</si>
  <si>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</si>
  <si>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</si>
  <si>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</si>
  <si>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</si>
  <si>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</si>
  <si>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</si>
  <si>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</si>
  <si>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</si>
  <si>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</si>
  <si>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</si>
  <si>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</si>
  <si>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</si>
  <si>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</si>
  <si>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</si>
  <si>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</si>
  <si>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</si>
  <si>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</si>
  <si>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</si>
  <si>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</si>
  <si>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</si>
  <si>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</si>
  <si>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</si>
  <si>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</si>
  <si>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</si>
  <si>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</si>
  <si>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</si>
  <si>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</si>
  <si>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</si>
  <si>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</si>
  <si>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</si>
  <si>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</si>
  <si>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</si>
  <si>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</si>
  <si>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</si>
  <si>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</si>
  <si>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</si>
  <si>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</si>
  <si>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</si>
  <si>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</si>
  <si>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</si>
  <si>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</si>
  <si>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</si>
  <si>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</si>
  <si>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</si>
  <si>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</si>
  <si>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</si>
  <si>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</si>
  <si>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</si>
  <si>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</si>
  <si>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</si>
  <si>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</si>
  <si>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</si>
  <si>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</si>
  <si>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</si>
  <si>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</si>
  <si>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</si>
  <si>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</si>
  <si>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</si>
  <si>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</si>
  <si>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</si>
  <si>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</si>
  <si>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</si>
  <si>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</si>
  <si>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</si>
  <si>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</si>
  <si>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</si>
  <si>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</si>
  <si>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</si>
  <si>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</si>
  <si>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</si>
  <si>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</si>
  <si>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</si>
  <si>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</si>
  <si>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</si>
  <si>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</si>
  <si>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</si>
  <si>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</si>
  <si>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</si>
  <si>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</si>
  <si>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</si>
  <si>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</si>
  <si>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</si>
  <si>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</si>
  <si>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</si>
  <si>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</si>
  <si>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</si>
  <si>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</si>
  <si>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</si>
  <si>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</si>
  <si>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</si>
  <si>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</si>
  <si>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</si>
  <si>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</si>
  <si>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</si>
  <si>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</si>
  <si>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</si>
  <si>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</si>
  <si>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</si>
  <si>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</si>
  <si>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</si>
  <si>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</si>
  <si>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</si>
  <si>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</si>
  <si>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</si>
  <si>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</si>
  <si>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</si>
  <si>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</si>
  <si>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</si>
  <si>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</si>
  <si>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</si>
  <si>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</si>
  <si>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</si>
  <si>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</si>
  <si>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</si>
  <si>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</si>
  <si>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</si>
  <si>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</si>
  <si>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</si>
  <si>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</si>
  <si>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</si>
  <si>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</si>
  <si>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</si>
  <si>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</si>
  <si>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</si>
  <si>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</si>
  <si>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</si>
  <si>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</si>
  <si>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</si>
  <si>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</si>
  <si>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</si>
  <si>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</si>
  <si>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</si>
  <si>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</si>
  <si>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</si>
  <si>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</si>
  <si>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</si>
  <si>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</si>
  <si>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</si>
  <si>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</si>
  <si>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</si>
  <si>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</si>
  <si>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</si>
  <si>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</si>
  <si>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</si>
  <si>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</si>
  <si>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</si>
  <si>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</si>
  <si>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</si>
  <si>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</si>
  <si>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</si>
  <si>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</si>
  <si>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</si>
  <si>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</si>
  <si>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</si>
  <si>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</si>
  <si>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</si>
  <si>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</si>
  <si>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</si>
  <si>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</si>
  <si>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</si>
  <si>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</si>
  <si>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</si>
  <si>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</si>
  <si>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</si>
  <si>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</si>
  <si>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</si>
  <si>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</si>
  <si>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</si>
  <si>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</si>
  <si>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</si>
  <si>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</si>
  <si>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</si>
  <si>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</si>
  <si>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</si>
  <si>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</si>
  <si>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</si>
  <si>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</si>
  <si>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</si>
  <si>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</si>
  <si>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</si>
  <si>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</si>
  <si>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</si>
  <si>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</si>
  <si>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</si>
  <si>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</si>
  <si>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</si>
  <si>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</si>
  <si>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</si>
  <si>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</si>
  <si>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</si>
  <si>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</si>
  <si>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</si>
  <si>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</si>
  <si>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</si>
  <si>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</si>
  <si>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</si>
  <si>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</si>
  <si>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</si>
  <si>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</si>
  <si>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</si>
  <si>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</si>
  <si>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</si>
  <si>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</si>
  <si>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</si>
  <si>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</si>
  <si>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</si>
  <si>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</si>
  <si>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</si>
  <si>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</si>
  <si>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</si>
  <si>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</si>
  <si>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</si>
  <si>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</si>
  <si>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</si>
  <si>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</si>
  <si>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</si>
  <si>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</si>
  <si>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</si>
  <si>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</si>
  <si>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</si>
  <si>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</si>
  <si>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</si>
  <si>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</si>
  <si>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</si>
  <si>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</si>
  <si>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</si>
  <si>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</si>
  <si>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</si>
  <si>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</si>
  <si>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</si>
  <si>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</si>
  <si>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</si>
  <si>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</si>
  <si>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</si>
  <si>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</si>
  <si>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</si>
  <si>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</si>
  <si>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</si>
  <si>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</si>
  <si>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</si>
  <si>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</si>
  <si>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</si>
  <si>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</si>
  <si>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</si>
  <si>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</si>
  <si>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</si>
  <si>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</si>
  <si>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</si>
  <si>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</si>
  <si>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</si>
  <si>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</si>
  <si>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</si>
  <si>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</si>
  <si>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</si>
  <si>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</si>
  <si>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</si>
  <si>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</si>
  <si>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</si>
  <si>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</si>
  <si>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</si>
  <si>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</si>
  <si>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</si>
  <si>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</si>
  <si>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</si>
  <si>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</si>
  <si>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</si>
  <si>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</si>
  <si>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</si>
  <si>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</si>
  <si>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</si>
  <si>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</si>
  <si>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</si>
  <si>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</si>
  <si>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</si>
  <si>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</si>
  <si>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</si>
  <si>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</si>
  <si>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</si>
  <si>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</si>
  <si>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</si>
  <si>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</si>
  <si>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</si>
  <si>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</si>
  <si>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</si>
  <si>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</si>
  <si>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</si>
  <si>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</si>
  <si>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</si>
  <si>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</si>
  <si>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</si>
  <si>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</si>
  <si>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</si>
  <si>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</si>
  <si>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</si>
  <si>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</si>
  <si>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</si>
  <si>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</si>
  <si>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</si>
  <si>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</si>
  <si>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</si>
  <si>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</si>
  <si>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</si>
  <si>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</si>
  <si>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</si>
  <si>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</si>
  <si>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</si>
  <si>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</si>
  <si>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</si>
  <si>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</si>
  <si>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</si>
  <si>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</si>
  <si>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</si>
  <si>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</si>
  <si>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</si>
  <si>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</si>
  <si>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</si>
  <si>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</si>
  <si>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</si>
  <si>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</si>
  <si>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</si>
  <si>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</si>
  <si>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</si>
  <si>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</si>
  <si>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</si>
  <si>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</si>
  <si>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</si>
  <si>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</si>
  <si>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</si>
  <si>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</si>
  <si>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</si>
  <si>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</si>
  <si>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</si>
  <si>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</si>
  <si>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</si>
  <si>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</si>
  <si>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</si>
  <si>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</si>
  <si>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</si>
  <si>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</si>
  <si>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</si>
  <si>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</si>
  <si>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</si>
  <si>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</si>
  <si>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</si>
  <si>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</si>
  <si>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</si>
  <si>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</si>
  <si>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</si>
  <si>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</si>
  <si>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</si>
  <si>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</si>
  <si>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</si>
  <si>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</si>
  <si>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</si>
  <si>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</si>
  <si>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</si>
  <si>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</si>
  <si>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</si>
  <si>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</si>
  <si>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</si>
  <si>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</si>
  <si>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</si>
  <si>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</si>
  <si>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</si>
  <si>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</si>
  <si>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</si>
  <si>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</si>
  <si>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</si>
  <si>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</si>
  <si>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</si>
  <si>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</si>
  <si>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</si>
  <si>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</si>
  <si>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</si>
  <si>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</si>
  <si>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</si>
  <si>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</si>
  <si>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</si>
  <si>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</si>
  <si>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</si>
  <si>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</si>
  <si>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</si>
  <si>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</si>
  <si>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</si>
  <si>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</si>
  <si>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</si>
  <si>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</si>
  <si>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</si>
  <si>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</si>
  <si>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</si>
  <si>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</si>
  <si>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</si>
  <si>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</si>
  <si>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</si>
  <si>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</si>
  <si>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</si>
  <si>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</si>
  <si>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</si>
  <si>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</si>
  <si>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</si>
  <si>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</si>
  <si>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</si>
  <si>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</si>
  <si>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</si>
  <si>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</si>
  <si>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</si>
  <si>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</si>
  <si>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</si>
  <si>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</si>
  <si>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</si>
  <si>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</si>
  <si>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</si>
  <si>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</si>
  <si>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</si>
  <si>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</si>
  <si>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</si>
  <si>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</si>
  <si>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</si>
  <si>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</si>
  <si>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</si>
  <si>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</si>
  <si>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</si>
  <si>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</si>
  <si>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</si>
  <si>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</si>
  <si>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</si>
  <si>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</si>
  <si>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</si>
  <si>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</si>
  <si>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</si>
  <si>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</si>
  <si>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</si>
  <si>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</si>
  <si>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</si>
  <si>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</si>
  <si>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</si>
  <si>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</si>
  <si>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</si>
  <si>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</si>
  <si>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</si>
  <si>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</si>
  <si>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</si>
  <si>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</si>
  <si>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</si>
  <si>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</si>
  <si>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</si>
  <si>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</si>
  <si>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</si>
  <si>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</si>
  <si>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</si>
  <si>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</si>
  <si>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</si>
  <si>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</si>
  <si>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</si>
  <si>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</si>
  <si>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</si>
  <si>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</si>
  <si>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</si>
  <si>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</si>
  <si>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</si>
  <si>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</si>
  <si>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</si>
  <si>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</si>
  <si>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</si>
  <si>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</si>
  <si>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</si>
  <si>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</si>
  <si>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</si>
  <si>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</si>
  <si>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</si>
  <si>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</si>
  <si>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</si>
  <si>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</si>
  <si>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</si>
  <si>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</si>
  <si>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</si>
  <si>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</si>
  <si>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</si>
  <si>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</si>
  <si>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</si>
  <si>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</si>
  <si>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</si>
  <si>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</si>
  <si>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</si>
  <si>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</si>
  <si>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</si>
  <si>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</si>
  <si>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</si>
  <si>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</si>
  <si>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</si>
  <si>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</si>
  <si>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</si>
  <si>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</si>
  <si>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</si>
  <si>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</si>
  <si>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</si>
  <si>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</si>
  <si>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</si>
  <si>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</si>
  <si>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</si>
  <si>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</si>
  <si>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</si>
  <si>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</si>
  <si>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</si>
  <si>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</si>
  <si>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</si>
  <si>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</si>
  <si>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</si>
  <si>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</si>
  <si>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</si>
  <si>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</si>
  <si>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</si>
  <si>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</si>
  <si>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</si>
  <si>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</si>
  <si>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</si>
  <si>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</si>
  <si>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</si>
  <si>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</si>
  <si>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</si>
  <si>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</si>
  <si>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</si>
  <si>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</si>
  <si>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</si>
  <si>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</si>
  <si>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</si>
  <si>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</si>
  <si>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</si>
  <si>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</si>
  <si>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</si>
  <si>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</si>
  <si>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</si>
  <si>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</si>
  <si>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</si>
  <si>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</si>
  <si>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</si>
  <si>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</si>
  <si>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</si>
  <si>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</si>
  <si>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</si>
  <si>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</si>
  <si>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</si>
  <si>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</si>
  <si>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</si>
  <si>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</si>
  <si>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</si>
  <si>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</si>
  <si>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</si>
  <si>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</si>
  <si>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</si>
  <si>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</si>
  <si>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</si>
  <si>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</si>
  <si>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</si>
  <si>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</si>
  <si>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</si>
  <si>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</si>
  <si>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</si>
  <si>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</si>
  <si>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</si>
  <si>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</si>
  <si>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</si>
  <si>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</si>
  <si>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</si>
  <si>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</si>
  <si>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</si>
  <si>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</si>
  <si>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</si>
  <si>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</si>
  <si>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</si>
  <si>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</si>
  <si>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</si>
  <si>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</si>
  <si>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</si>
  <si>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</si>
  <si>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</si>
  <si>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</si>
  <si>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</si>
  <si>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</si>
  <si>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</si>
  <si>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</si>
  <si>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</si>
  <si>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</si>
  <si>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</si>
  <si>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</si>
  <si>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</si>
  <si>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</si>
  <si>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</si>
  <si>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</si>
  <si>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</si>
  <si>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</si>
  <si>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</si>
  <si>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</si>
  <si>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</si>
  <si>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</si>
  <si>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</si>
  <si>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</si>
  <si>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</si>
  <si>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</si>
  <si>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</si>
  <si>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</si>
  <si>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</si>
  <si>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</si>
  <si>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</si>
  <si>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</si>
  <si>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</si>
  <si>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</si>
  <si>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</si>
  <si>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</si>
  <si>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</si>
  <si>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</si>
  <si>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</si>
  <si>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</si>
  <si>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</si>
  <si>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</si>
  <si>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</si>
  <si>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</si>
  <si>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</si>
  <si>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</si>
  <si>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</si>
  <si>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</si>
  <si>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</si>
  <si>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</si>
  <si>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</si>
  <si>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</si>
  <si>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</si>
  <si>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</si>
  <si>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</si>
  <si>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</si>
  <si>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</si>
  <si>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</si>
  <si>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</si>
  <si>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</si>
  <si>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</si>
  <si>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</si>
  <si>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</si>
  <si>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</si>
  <si>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</si>
  <si>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</si>
  <si>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</si>
  <si>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</si>
  <si>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</si>
  <si>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</si>
  <si>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</si>
  <si>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</si>
  <si>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</si>
  <si>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</si>
  <si>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</si>
  <si>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</si>
  <si>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</si>
  <si>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</si>
  <si>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</si>
  <si>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</si>
  <si>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</si>
  <si>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</si>
  <si>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</si>
  <si>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</si>
  <si>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</si>
  <si>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</si>
  <si>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</si>
  <si>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</si>
  <si>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</si>
  <si>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</si>
  <si>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</si>
  <si>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</si>
  <si>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</si>
  <si>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</si>
  <si>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</si>
  <si>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</si>
  <si>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</si>
  <si>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</si>
  <si>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</si>
  <si>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</si>
  <si>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</si>
  <si>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</si>
  <si>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</si>
  <si>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</si>
  <si>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</si>
  <si>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</si>
  <si>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</si>
  <si>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</si>
  <si>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</si>
  <si>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</si>
  <si>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</si>
  <si>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</si>
  <si>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</si>
  <si>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</si>
  <si>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</si>
  <si>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</si>
  <si>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</si>
  <si>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</si>
  <si>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</si>
  <si>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</si>
  <si>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</si>
  <si>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</si>
  <si>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</si>
  <si>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</si>
  <si>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</si>
  <si>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</si>
  <si>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</si>
  <si>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</si>
  <si>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</si>
  <si>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</si>
  <si>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</si>
  <si>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</si>
  <si>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</si>
  <si>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</si>
  <si>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</si>
  <si>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</si>
  <si>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</si>
  <si>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</si>
  <si>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</si>
  <si>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</si>
  <si>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</si>
  <si>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</si>
  <si>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</si>
  <si>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</si>
  <si>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</si>
  <si>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</si>
  <si>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</si>
  <si>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</si>
  <si>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</si>
  <si>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</si>
  <si>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</si>
  <si>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</si>
  <si>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</si>
  <si>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</si>
  <si>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</si>
  <si>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</si>
  <si>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</si>
  <si>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</si>
  <si>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</si>
  <si>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</si>
  <si>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</si>
  <si>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</si>
  <si>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</si>
  <si>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</si>
  <si>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</si>
  <si>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</si>
  <si>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</si>
  <si>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</si>
  <si>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</si>
  <si>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</si>
  <si>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</si>
  <si>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</si>
  <si>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</si>
  <si>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</si>
  <si>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</si>
  <si>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</si>
  <si>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</si>
  <si>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</si>
  <si>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</si>
  <si>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</si>
  <si>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</si>
  <si>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</si>
  <si>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</si>
  <si>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</si>
  <si>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</si>
  <si>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</si>
  <si>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</si>
  <si>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</si>
  <si>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</si>
  <si>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</si>
  <si>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</si>
  <si>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</si>
  <si>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</si>
  <si>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</si>
  <si>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</si>
  <si>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</si>
  <si>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</si>
  <si>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</si>
  <si>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</si>
  <si>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</si>
  <si>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</si>
  <si>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</si>
  <si>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</si>
  <si>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</si>
  <si>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</si>
  <si>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</si>
  <si>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</si>
  <si>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</si>
  <si>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</si>
  <si>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</si>
  <si>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</si>
  <si>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</si>
  <si>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</si>
  <si>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</si>
  <si>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</si>
  <si>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</si>
  <si>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</si>
  <si>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</si>
  <si>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</si>
  <si>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</si>
  <si>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</si>
  <si>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</si>
  <si>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</si>
  <si>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</si>
  <si>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</si>
  <si>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</si>
  <si>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</si>
  <si>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</si>
  <si>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</si>
  <si>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</si>
  <si>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</si>
  <si>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</si>
  <si>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</si>
  <si>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</si>
  <si>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</si>
  <si>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</si>
  <si>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</si>
  <si>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</si>
  <si>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</si>
  <si>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</si>
  <si>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</si>
  <si>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</si>
  <si>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</si>
  <si>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</si>
  <si>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</si>
  <si>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</si>
  <si>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</si>
  <si>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</si>
  <si>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</si>
  <si>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</si>
  <si>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</si>
  <si>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</si>
  <si>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</si>
  <si>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</si>
  <si>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</si>
  <si>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</si>
  <si>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</si>
  <si>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</si>
  <si>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</si>
  <si>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</si>
  <si>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</si>
  <si>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</si>
  <si>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</si>
  <si>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</si>
  <si>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</si>
  <si>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</si>
  <si>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</si>
  <si>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</si>
  <si>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</si>
  <si>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</si>
  <si>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</si>
  <si>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</si>
  <si>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</si>
  <si>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</si>
  <si>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</si>
  <si>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</si>
  <si>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</si>
  <si>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</si>
  <si>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</si>
  <si>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</si>
  <si>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</si>
  <si>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</si>
  <si>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</si>
  <si>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</si>
  <si>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</si>
  <si>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</si>
  <si>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</si>
  <si>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</si>
  <si>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</si>
  <si>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</si>
  <si>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</si>
  <si>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</si>
  <si>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</si>
  <si>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</si>
  <si>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</si>
  <si>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</si>
  <si>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</si>
  <si>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</si>
  <si>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</si>
  <si>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</si>
  <si>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</si>
  <si>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</si>
  <si>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</si>
  <si>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</si>
  <si>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</si>
  <si>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</si>
  <si>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</si>
  <si>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</si>
  <si>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</si>
  <si>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</si>
  <si>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</si>
  <si>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</si>
  <si>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</si>
  <si>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</si>
  <si>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</si>
  <si>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</si>
  <si>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</si>
  <si>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</si>
  <si>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</si>
  <si>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</si>
  <si>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</si>
  <si>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</si>
  <si>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</si>
  <si>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</si>
  <si>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</si>
  <si>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</si>
  <si>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</si>
  <si>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</si>
  <si>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</si>
  <si>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</si>
  <si>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</si>
  <si>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</si>
  <si>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</si>
  <si>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</si>
  <si>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</si>
  <si>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</si>
  <si>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</si>
  <si>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</si>
  <si>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</si>
  <si>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</si>
  <si>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</si>
  <si>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</si>
  <si>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</si>
  <si>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</si>
  <si>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</si>
  <si>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</si>
  <si>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</si>
  <si>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</si>
  <si>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</si>
  <si>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</si>
  <si>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</si>
  <si>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</si>
  <si>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</si>
  <si>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</si>
  <si>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</si>
  <si>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</si>
  <si>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</si>
  <si>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</si>
  <si>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</si>
  <si>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</si>
  <si>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</si>
  <si>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</si>
  <si>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</si>
  <si>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</si>
  <si>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</si>
  <si>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</si>
  <si>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</si>
  <si>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</si>
  <si>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</si>
  <si>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</si>
  <si>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</si>
  <si>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</si>
  <si>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</si>
  <si>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</si>
  <si>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</si>
  <si>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</si>
  <si>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</si>
  <si>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</si>
  <si>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</si>
  <si>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</si>
  <si>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</si>
  <si>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</si>
  <si>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</si>
  <si>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</si>
  <si>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</si>
  <si>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</si>
  <si>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</si>
  <si>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</si>
  <si>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</si>
  <si>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</si>
  <si>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</si>
  <si>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</si>
  <si>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</si>
  <si>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</si>
  <si>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</si>
  <si>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</si>
  <si>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</si>
  <si>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</si>
  <si>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</si>
  <si>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</si>
  <si>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</si>
  <si>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</si>
  <si>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</si>
  <si>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</si>
  <si>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</si>
  <si>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</si>
  <si>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</si>
  <si>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</si>
  <si>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</si>
  <si>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</si>
  <si>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</si>
  <si>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</si>
  <si>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</si>
  <si>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</si>
  <si>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</si>
  <si>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</si>
  <si>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</si>
  <si>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</si>
  <si>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</si>
  <si>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</si>
  <si>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</si>
  <si>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</si>
  <si>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</si>
  <si>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</si>
  <si>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</si>
  <si>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</si>
  <si>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</si>
  <si>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</si>
  <si>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</si>
  <si>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</si>
  <si>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</si>
  <si>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</si>
  <si>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</si>
  <si>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</si>
  <si>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</si>
  <si>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</si>
  <si>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</si>
  <si>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</si>
  <si>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</si>
  <si>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</si>
  <si>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</si>
  <si>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</si>
  <si>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</si>
  <si>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</si>
  <si>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</si>
  <si>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</si>
  <si>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</si>
  <si>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</si>
  <si>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</si>
  <si>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</si>
  <si>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</si>
  <si>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</si>
  <si>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</si>
  <si>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</si>
  <si>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</si>
  <si>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</si>
  <si>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</si>
  <si>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</si>
  <si>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</si>
  <si>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</si>
  <si>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</si>
  <si>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</si>
  <si>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</si>
  <si>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</si>
  <si>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</si>
  <si>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</si>
  <si>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</si>
  <si>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</si>
  <si>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</si>
  <si>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</si>
  <si>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</si>
  <si>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</si>
  <si>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</si>
  <si>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</si>
  <si>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</si>
  <si>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</si>
  <si>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</si>
  <si>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</si>
  <si>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</si>
  <si>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</si>
  <si>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</si>
  <si>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</si>
  <si>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</si>
  <si>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</si>
  <si>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</si>
  <si>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</si>
  <si>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</si>
  <si>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</si>
  <si>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</si>
  <si>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</si>
  <si>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</si>
  <si>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</si>
  <si>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</si>
  <si>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</si>
  <si>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</si>
  <si>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</si>
  <si>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</si>
  <si>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</si>
  <si>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</si>
  <si>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</si>
  <si>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</si>
  <si>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</si>
  <si>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</si>
  <si>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</si>
  <si>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</si>
  <si>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</si>
  <si>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</si>
  <si>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</si>
  <si>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</si>
  <si>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</si>
  <si>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</si>
  <si>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</si>
  <si>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</si>
  <si>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</si>
  <si>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</si>
  <si>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</si>
  <si>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</si>
  <si>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</si>
  <si>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</si>
  <si>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</si>
  <si>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</si>
  <si>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</si>
  <si>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</si>
  <si>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</si>
  <si>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</si>
  <si>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</si>
  <si>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</si>
  <si>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</si>
  <si>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</si>
  <si>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</si>
  <si>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</si>
  <si>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</si>
  <si>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</si>
  <si>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</si>
  <si>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</si>
  <si>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</si>
  <si>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</si>
  <si>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</si>
  <si>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</si>
  <si>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</si>
  <si>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</si>
  <si>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</si>
  <si>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</si>
  <si>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</si>
  <si>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</si>
  <si>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</si>
  <si>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</si>
  <si>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</si>
  <si>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</si>
  <si>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</si>
  <si>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</si>
  <si>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</si>
  <si>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</si>
  <si>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</si>
  <si>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</si>
  <si>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</si>
  <si>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</si>
  <si>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</si>
  <si>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</si>
  <si>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</si>
  <si>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</si>
  <si>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</si>
  <si>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</si>
  <si>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</si>
  <si>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</si>
  <si>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</si>
  <si>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</si>
  <si>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</si>
  <si>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</si>
  <si>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</si>
  <si>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</si>
  <si>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</si>
  <si>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</si>
  <si>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</si>
  <si>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</si>
  <si>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</si>
  <si>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</si>
  <si>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</si>
  <si>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</si>
  <si>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</si>
  <si>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</si>
  <si>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</si>
  <si>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</si>
  <si>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</si>
  <si>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</si>
  <si>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</si>
  <si>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</si>
  <si>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</si>
  <si>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</si>
  <si>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</si>
  <si>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</si>
  <si>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</si>
  <si>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</si>
  <si>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</si>
  <si>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</si>
  <si>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</si>
  <si>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</si>
  <si>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</si>
  <si>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</si>
  <si>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</si>
  <si>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</si>
  <si>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</si>
  <si>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</si>
  <si>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</si>
  <si>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</si>
  <si>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</si>
  <si>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</si>
  <si>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</si>
  <si>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</si>
  <si>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</si>
  <si>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</si>
  <si>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</si>
  <si>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</si>
  <si>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</si>
  <si>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</si>
  <si>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</si>
  <si>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</si>
  <si>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</si>
  <si>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</si>
  <si>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</si>
  <si>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</si>
  <si>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</si>
  <si>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</si>
  <si>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</si>
  <si>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</si>
  <si>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</si>
  <si>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</si>
  <si>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</si>
  <si>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</si>
  <si>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</si>
  <si>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</si>
  <si>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</si>
  <si>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</si>
  <si>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</si>
  <si>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</si>
  <si>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</si>
  <si>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</si>
  <si>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</si>
  <si>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</si>
  <si>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</si>
  <si>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</si>
  <si>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</si>
  <si>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</si>
  <si>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</si>
  <si>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</si>
  <si>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</si>
  <si>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</si>
  <si>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</si>
  <si>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</si>
  <si>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</si>
  <si>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</si>
  <si>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</si>
  <si>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</si>
  <si>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</si>
  <si>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</si>
  <si>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</si>
  <si>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</si>
  <si>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</si>
  <si>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</si>
  <si>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</si>
  <si>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</si>
  <si>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</si>
  <si>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</si>
  <si>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</si>
  <si>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</si>
  <si>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</si>
  <si>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</si>
  <si>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</si>
  <si>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</si>
  <si>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</si>
  <si>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</si>
  <si>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</si>
  <si>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</si>
  <si>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</si>
  <si>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</si>
  <si>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</si>
  <si>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</si>
  <si>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</si>
  <si>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</si>
  <si>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</si>
  <si>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</si>
  <si>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</si>
  <si>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</si>
  <si>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</si>
  <si>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</si>
  <si>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</si>
  <si>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</si>
  <si>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</si>
  <si>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</si>
  <si>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</si>
  <si>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</si>
  <si>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</si>
  <si>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</si>
  <si>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</si>
  <si>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</si>
  <si>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</si>
  <si>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</si>
  <si>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</si>
  <si>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</si>
  <si>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</si>
  <si>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</si>
  <si>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</si>
  <si>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</si>
  <si>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</si>
  <si>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</si>
  <si>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</si>
  <si>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</si>
  <si>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</si>
  <si>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</si>
  <si>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</si>
  <si>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</si>
  <si>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</si>
  <si>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</si>
  <si>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</si>
  <si>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</si>
  <si>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</si>
  <si>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</si>
  <si>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</si>
  <si>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</si>
  <si>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</si>
  <si>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</si>
  <si>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</si>
  <si>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</si>
  <si>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</si>
  <si>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</si>
  <si>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</si>
  <si>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</si>
  <si>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</si>
  <si>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</si>
  <si>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</si>
  <si>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</si>
  <si>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</si>
  <si>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</si>
  <si>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</si>
  <si>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</si>
  <si>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</si>
  <si>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</si>
  <si>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</si>
  <si>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</si>
  <si>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</si>
  <si>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</si>
  <si>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</si>
  <si>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</si>
  <si>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</si>
  <si>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</si>
  <si>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</si>
  <si>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</si>
  <si>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</si>
  <si>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</si>
  <si>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</si>
  <si>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</si>
  <si>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</si>
  <si>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</si>
  <si>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</si>
  <si>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</si>
  <si>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</si>
  <si>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</si>
  <si>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</si>
  <si>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</si>
  <si>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</si>
  <si>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</si>
  <si>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</si>
  <si>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</si>
  <si>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</si>
  <si>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</si>
  <si>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</si>
  <si>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</si>
  <si>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</si>
  <si>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</si>
  <si>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</si>
  <si>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</si>
  <si>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</si>
  <si>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</si>
  <si>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</si>
  <si>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</si>
  <si>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</si>
  <si>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</si>
  <si>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</si>
  <si>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</si>
  <si>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</si>
  <si>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</si>
  <si>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</si>
  <si>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</si>
  <si>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</si>
  <si>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</si>
  <si>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</si>
  <si>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</si>
  <si>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</si>
  <si>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</si>
  <si>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</si>
  <si>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</si>
  <si>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</si>
  <si>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</si>
  <si>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</si>
  <si>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</si>
  <si>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</si>
  <si>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</si>
  <si>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</si>
  <si>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</si>
  <si>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</si>
  <si>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</si>
  <si>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</si>
  <si>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</si>
  <si>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</si>
  <si>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</si>
  <si>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</si>
  <si>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</si>
  <si>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</si>
  <si>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</si>
  <si>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</si>
  <si>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</si>
  <si>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</si>
  <si>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</si>
  <si>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</si>
  <si>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</si>
  <si>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</si>
  <si>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</si>
  <si>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</si>
  <si>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</si>
  <si>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</si>
  <si>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</si>
  <si>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</si>
  <si>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</si>
  <si>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</si>
  <si>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</si>
  <si>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</si>
  <si>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</si>
  <si>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</si>
  <si>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</si>
  <si>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</si>
  <si>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</si>
  <si>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</si>
  <si>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</si>
  <si>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</si>
  <si>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</si>
  <si>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</si>
  <si>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</si>
  <si>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</si>
  <si>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</si>
  <si>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</si>
  <si>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</si>
  <si>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</si>
  <si>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</si>
  <si>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</si>
  <si>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</si>
  <si>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</si>
  <si>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</si>
  <si>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</si>
  <si>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</si>
  <si>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</si>
  <si>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</si>
  <si>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</si>
  <si>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</si>
  <si>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</si>
  <si>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</si>
  <si>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</si>
  <si>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</si>
  <si>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</si>
  <si>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</si>
  <si>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</si>
  <si>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</si>
  <si>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</si>
  <si>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</si>
  <si>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</si>
  <si>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</si>
  <si>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</si>
  <si>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</si>
  <si>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</si>
  <si>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</si>
  <si>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</si>
  <si>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</si>
  <si>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</si>
  <si>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</si>
  <si>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</si>
  <si>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</si>
  <si>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</si>
  <si>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</si>
  <si>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</si>
  <si>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</si>
  <si>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</si>
  <si>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</si>
  <si>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</si>
  <si>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</si>
  <si>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</si>
  <si>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</si>
  <si>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</si>
  <si>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</si>
  <si>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</si>
  <si>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</si>
  <si>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</si>
  <si>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</si>
  <si>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</si>
  <si>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</si>
  <si>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</si>
  <si>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</si>
  <si>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</si>
  <si>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</si>
  <si>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</si>
  <si>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</si>
  <si>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</si>
  <si>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</si>
  <si>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</si>
  <si>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</si>
  <si>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</si>
  <si>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</si>
  <si>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</si>
  <si>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</si>
  <si>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</si>
  <si>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</si>
  <si>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</si>
  <si>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</si>
  <si>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</si>
  <si>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</si>
  <si>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</si>
  <si>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</si>
  <si>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</si>
  <si>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</si>
  <si>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</si>
  <si>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</si>
  <si>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</si>
  <si>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</si>
  <si>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</si>
  <si>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</si>
  <si>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</si>
  <si>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</si>
  <si>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</si>
  <si>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</si>
  <si>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</si>
  <si>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</si>
  <si>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</si>
  <si>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</si>
  <si>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</si>
  <si>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</si>
  <si>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</si>
  <si>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</si>
  <si>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</si>
  <si>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</si>
  <si>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</si>
  <si>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</si>
  <si>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</si>
  <si>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</si>
  <si>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</si>
  <si>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</si>
  <si>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</si>
  <si>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</si>
  <si>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</si>
  <si>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</si>
  <si>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</si>
  <si>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</si>
  <si>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</si>
  <si>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</si>
  <si>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</si>
  <si>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</si>
  <si>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</si>
  <si>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</si>
  <si>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</si>
  <si>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</si>
  <si>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</si>
  <si>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</si>
  <si>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</si>
  <si>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</si>
  <si>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</si>
  <si>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</si>
  <si>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</si>
  <si>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</si>
  <si>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</si>
  <si>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</si>
  <si>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</si>
  <si>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</si>
  <si>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</si>
  <si>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</si>
  <si>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</si>
  <si>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</si>
  <si>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</si>
  <si>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</si>
  <si>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</si>
  <si>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</si>
  <si>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</si>
  <si>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</si>
  <si>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</si>
  <si>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</si>
  <si>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</si>
  <si>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</si>
  <si>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</si>
  <si>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</si>
  <si>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</si>
  <si>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</si>
  <si>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</si>
  <si>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</si>
  <si>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</si>
  <si>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</si>
  <si>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</si>
  <si>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</si>
  <si>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</si>
  <si>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</si>
  <si>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</si>
  <si>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</si>
  <si>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</si>
  <si>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</si>
  <si>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</si>
  <si>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</si>
  <si>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</si>
  <si>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</si>
  <si>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</si>
  <si>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</si>
  <si>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</si>
  <si>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</si>
  <si>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</si>
  <si>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</si>
  <si>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</si>
  <si>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</si>
  <si>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</si>
  <si>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</si>
  <si>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</si>
  <si>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</si>
  <si>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</si>
  <si>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</si>
  <si>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</si>
  <si>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</si>
  <si>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</si>
  <si>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</si>
  <si>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</si>
  <si>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</si>
  <si>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</si>
  <si>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</si>
  <si>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</si>
  <si>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</si>
  <si>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</si>
  <si>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</si>
  <si>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</si>
  <si>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</si>
  <si>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</si>
  <si>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</si>
  <si>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</si>
  <si>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</si>
  <si>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</si>
  <si>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</si>
  <si>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</si>
  <si>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</si>
  <si>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</si>
  <si>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</si>
  <si>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</si>
  <si>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</si>
  <si>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</si>
  <si>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</si>
  <si>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</si>
  <si>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</si>
  <si>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</si>
  <si>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</si>
  <si>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</si>
  <si>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</si>
  <si>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</si>
  <si>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</si>
  <si>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</si>
  <si>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</si>
  <si>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</si>
  <si>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</si>
  <si>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</si>
  <si>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</si>
  <si>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</si>
  <si>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</si>
  <si>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</si>
  <si>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</si>
  <si>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</si>
  <si>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</si>
  <si>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</si>
  <si>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</si>
  <si>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</si>
  <si>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</si>
  <si>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</si>
  <si>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</si>
  <si>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</si>
  <si>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</si>
  <si>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</si>
  <si>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</si>
  <si>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</si>
  <si>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</si>
  <si>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</si>
  <si>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</si>
  <si>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</si>
  <si>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</si>
  <si>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</si>
  <si>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</si>
  <si>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</si>
  <si>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</si>
  <si>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</si>
  <si>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</si>
  <si>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</si>
  <si>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</si>
  <si>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</si>
  <si>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</si>
  <si>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</si>
  <si>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</si>
  <si>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</si>
  <si>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</si>
  <si>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</si>
  <si>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</si>
  <si>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</si>
  <si>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</si>
  <si>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</si>
  <si>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</si>
  <si>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</si>
  <si>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</si>
  <si>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</si>
  <si>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</si>
  <si>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</si>
  <si>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</si>
  <si>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</si>
  <si>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</si>
  <si>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</si>
  <si>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</si>
  <si>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</si>
  <si>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</si>
  <si>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</si>
  <si>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</si>
  <si>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</si>
  <si>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</si>
  <si>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</si>
  <si>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</si>
  <si>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</si>
  <si>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</si>
  <si>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</si>
  <si>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</si>
  <si>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</si>
  <si>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</si>
  <si>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</si>
  <si>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</si>
  <si>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</si>
  <si>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</si>
  <si>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</si>
  <si>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</si>
  <si>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</si>
  <si>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</si>
  <si>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</si>
  <si>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</si>
  <si>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</si>
  <si>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</si>
  <si>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</si>
  <si>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</si>
  <si>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</si>
  <si>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</si>
  <si>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</si>
  <si>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</si>
  <si>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</si>
  <si>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</si>
  <si>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</si>
  <si>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</si>
  <si>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</si>
  <si>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</si>
  <si>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</si>
  <si>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</si>
  <si>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</si>
  <si>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</si>
  <si>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</si>
  <si>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</si>
  <si>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</si>
  <si>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</si>
  <si>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</si>
  <si>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</si>
  <si>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</si>
  <si>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</si>
  <si>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</si>
  <si>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</si>
  <si>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</si>
  <si>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</si>
  <si>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</si>
  <si>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</si>
  <si>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</si>
  <si>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</si>
  <si>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</si>
  <si>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</si>
  <si>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</si>
  <si>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</si>
  <si>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</si>
  <si>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</si>
  <si>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</si>
  <si>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</si>
  <si>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</si>
  <si>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</si>
  <si>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</si>
  <si>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</si>
  <si>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</si>
  <si>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</si>
  <si>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</si>
  <si>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</si>
  <si>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</si>
  <si>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</si>
  <si>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</si>
  <si>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</si>
  <si>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</si>
  <si>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</si>
  <si>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</si>
  <si>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</si>
  <si>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</si>
  <si>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</si>
  <si>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</si>
  <si>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</si>
  <si>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</si>
  <si>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</si>
  <si>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</si>
  <si>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</si>
  <si>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</si>
  <si>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</si>
  <si>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</si>
  <si>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</si>
  <si>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</si>
  <si>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</si>
  <si>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</si>
  <si>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</si>
  <si>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</si>
  <si>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</si>
  <si>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</si>
  <si>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</si>
  <si>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</si>
  <si>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</si>
  <si>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</si>
  <si>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</si>
  <si>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</si>
  <si>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</si>
  <si>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</si>
  <si>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</si>
  <si>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</si>
  <si>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</si>
  <si>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</si>
  <si>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</si>
  <si>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</si>
  <si>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</si>
  <si>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</si>
  <si>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</si>
  <si>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</si>
  <si>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</si>
  <si>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</si>
  <si>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</si>
  <si>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</si>
  <si>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</si>
  <si>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</si>
  <si>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</si>
  <si>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</si>
  <si>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</si>
  <si>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</si>
  <si>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</si>
  <si>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</si>
  <si>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</si>
  <si>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</si>
  <si>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</si>
  <si>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</si>
  <si>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</si>
  <si>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</si>
  <si>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</si>
  <si>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</si>
  <si>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</si>
  <si>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</si>
  <si>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</si>
  <si>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</si>
  <si>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</si>
  <si>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</si>
  <si>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</si>
  <si>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</si>
  <si>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</si>
  <si>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</si>
  <si>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</si>
  <si>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</si>
  <si>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</si>
  <si>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</si>
  <si>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</si>
  <si>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</si>
  <si>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</si>
  <si>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</si>
  <si>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</si>
  <si>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</si>
  <si>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</si>
  <si>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</si>
  <si>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</si>
  <si>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</si>
  <si>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</si>
  <si>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</si>
  <si>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</si>
  <si>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</si>
  <si>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</si>
  <si>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</si>
  <si>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</si>
  <si>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</si>
  <si>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</si>
  <si>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</si>
  <si>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</si>
  <si>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</si>
  <si>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</si>
  <si>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</si>
  <si>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</si>
  <si>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</si>
  <si>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</si>
  <si>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</si>
  <si>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</si>
  <si>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</si>
  <si>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</si>
  <si>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</si>
  <si>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</si>
  <si>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</si>
  <si>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</si>
  <si>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</si>
  <si>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</si>
  <si>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</si>
  <si>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</si>
  <si>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</si>
  <si>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</si>
  <si>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</si>
  <si>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</si>
  <si>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</si>
  <si>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</si>
  <si>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</si>
  <si>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</si>
  <si>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</si>
  <si>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</si>
  <si>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</si>
  <si>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</si>
  <si>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</si>
  <si>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</si>
  <si>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</si>
  <si>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</si>
  <si>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</si>
  <si>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</si>
  <si>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</si>
  <si>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</si>
  <si>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</si>
  <si>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</si>
  <si>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</si>
  <si>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</si>
  <si>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</si>
  <si>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</si>
  <si>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</si>
  <si>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</si>
  <si>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</si>
  <si>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</si>
  <si>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</si>
  <si>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</si>
  <si>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</si>
  <si>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</si>
  <si>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</si>
  <si>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</si>
  <si>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</si>
  <si>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</si>
  <si>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</si>
  <si>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</si>
  <si>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</si>
  <si>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</si>
  <si>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</si>
  <si>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</si>
  <si>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</si>
  <si>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</si>
  <si>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</si>
  <si>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</si>
  <si>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</si>
  <si>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</si>
  <si>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</si>
  <si>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</si>
  <si>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</si>
  <si>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</si>
  <si>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</si>
  <si>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</si>
  <si>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</si>
  <si>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</si>
  <si>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</si>
  <si>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</si>
  <si>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</si>
  <si>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</si>
  <si>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</si>
  <si>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</si>
  <si>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</si>
  <si>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</si>
  <si>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</si>
  <si>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</si>
  <si>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</si>
  <si>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</si>
  <si>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</si>
  <si>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</si>
  <si>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</si>
  <si>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</si>
  <si>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</si>
  <si>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</si>
  <si>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</si>
  <si>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</si>
  <si>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</si>
  <si>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</si>
  <si>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</si>
  <si>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</si>
  <si>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</si>
  <si>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</si>
  <si>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</si>
  <si>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</si>
  <si>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</si>
  <si>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</si>
  <si>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</si>
  <si>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</si>
  <si>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</si>
  <si>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</si>
  <si>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</si>
  <si>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</si>
  <si>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</si>
  <si>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</si>
  <si>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</si>
  <si>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</si>
  <si>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</si>
  <si>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</si>
  <si>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</si>
  <si>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</si>
  <si>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</si>
  <si>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</si>
  <si>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</si>
  <si>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</si>
  <si>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</si>
  <si>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</si>
  <si>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</si>
  <si>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</si>
  <si>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</si>
  <si>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</si>
  <si>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</si>
  <si>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</si>
  <si>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</si>
  <si>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</si>
  <si>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</si>
  <si>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</si>
  <si>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</si>
  <si>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</si>
  <si>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</si>
  <si>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</si>
  <si>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</si>
  <si>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</si>
  <si>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</si>
  <si>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</si>
  <si>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</si>
  <si>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</si>
  <si>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</si>
  <si>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</si>
  <si>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</si>
  <si>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</si>
  <si>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</si>
  <si>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</si>
  <si>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</si>
  <si>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</si>
  <si>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</si>
  <si>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</si>
  <si>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</si>
  <si>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</si>
  <si>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</si>
  <si>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</si>
  <si>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</si>
  <si>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</si>
  <si>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</si>
  <si>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</si>
  <si>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</si>
  <si>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</si>
  <si>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</si>
  <si>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</si>
  <si>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</si>
  <si>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</si>
  <si>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</si>
  <si>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</si>
  <si>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</si>
  <si>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</si>
  <si>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</si>
  <si>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</si>
  <si>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</si>
  <si>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</si>
  <si>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</si>
  <si>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</si>
  <si>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</si>
  <si>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</si>
  <si>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</si>
  <si>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</si>
  <si>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</si>
  <si>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</si>
  <si>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</si>
  <si>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</si>
  <si>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</si>
  <si>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</si>
  <si>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</si>
  <si>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</si>
  <si>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</si>
  <si>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</si>
  <si>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</si>
  <si>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</si>
  <si>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</si>
  <si>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</si>
  <si>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</si>
  <si>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</si>
  <si>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</si>
  <si>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</si>
  <si>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</si>
  <si>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</si>
  <si>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</si>
  <si>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</si>
  <si>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</si>
  <si>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</si>
  <si>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</si>
  <si>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</si>
  <si>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</si>
  <si>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</si>
  <si>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</si>
  <si>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</si>
  <si>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</si>
  <si>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</si>
  <si>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</si>
  <si>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</si>
  <si>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</si>
  <si>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</si>
  <si>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</si>
  <si>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</si>
  <si>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</si>
  <si>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</si>
  <si>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</si>
  <si>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</si>
  <si>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</si>
  <si>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</si>
  <si>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</si>
  <si>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</si>
  <si>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</si>
  <si>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</si>
  <si>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</si>
  <si>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</si>
  <si>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</si>
  <si>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</si>
  <si>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</si>
  <si>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</si>
  <si>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</si>
  <si>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</si>
  <si>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</si>
  <si>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</si>
  <si>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</si>
  <si>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</si>
  <si>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</si>
  <si>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</si>
  <si>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</si>
  <si>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</si>
  <si>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</si>
  <si>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</si>
  <si>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</si>
  <si>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</si>
  <si>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</si>
  <si>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</si>
  <si>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</si>
  <si>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</si>
  <si>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</si>
  <si>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</si>
  <si>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</si>
  <si>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</si>
  <si>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</si>
  <si>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</si>
  <si>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</si>
  <si>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</si>
  <si>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</si>
  <si>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</si>
  <si>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</si>
  <si>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</si>
  <si>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</si>
  <si>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</si>
  <si>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</si>
  <si>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</si>
  <si>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</si>
  <si>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</si>
  <si>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</si>
  <si>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</si>
  <si>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</si>
  <si>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</si>
  <si>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</si>
  <si>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</si>
  <si>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</si>
  <si>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</si>
  <si>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</si>
  <si>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</si>
  <si>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</si>
  <si>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</si>
  <si>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</si>
  <si>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</si>
  <si>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</si>
  <si>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</si>
  <si>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</si>
  <si>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</si>
  <si>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</si>
  <si>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</si>
  <si>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</si>
  <si>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</si>
  <si>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</si>
  <si>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</si>
  <si>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</si>
  <si>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</si>
  <si>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</si>
  <si>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</si>
  <si>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</si>
  <si>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</si>
  <si>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</si>
  <si>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</si>
  <si>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</si>
  <si>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</si>
  <si>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</si>
  <si>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</si>
  <si>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</si>
  <si>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</si>
  <si>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</si>
  <si>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</si>
  <si>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</si>
  <si>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</si>
  <si>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</si>
  <si>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</si>
  <si>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</si>
  <si>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</si>
  <si>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</si>
  <si>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</si>
  <si>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</si>
  <si>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</si>
  <si>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</si>
  <si>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</si>
  <si>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</si>
  <si>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</si>
  <si>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</si>
  <si>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</si>
  <si>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</si>
  <si>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</si>
  <si>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</si>
  <si>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</si>
  <si>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</si>
  <si>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</si>
  <si>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</si>
  <si>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</si>
  <si>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</si>
  <si>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</si>
  <si>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</si>
  <si>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</si>
  <si>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</si>
  <si>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</si>
  <si>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</si>
  <si>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</si>
  <si>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</si>
  <si>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</si>
  <si>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</si>
  <si>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</si>
  <si>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</si>
  <si>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</si>
  <si>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</si>
  <si>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</si>
  <si>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</si>
  <si>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</si>
  <si>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</si>
  <si>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</si>
  <si>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</si>
  <si>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</si>
  <si>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</si>
  <si>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</si>
  <si>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</si>
  <si>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</si>
  <si>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</si>
  <si>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</si>
  <si>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</si>
  <si>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</si>
  <si>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</si>
  <si>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</si>
  <si>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</si>
  <si>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</si>
  <si>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</si>
  <si>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</si>
  <si>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</si>
  <si>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</si>
  <si>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</si>
  <si>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</si>
  <si>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</si>
  <si>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</si>
  <si>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</si>
  <si>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</si>
  <si>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</si>
  <si>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</si>
  <si>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</si>
  <si>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</si>
  <si>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</si>
  <si>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</si>
  <si>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</si>
  <si>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</si>
  <si>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</si>
  <si>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</si>
  <si>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</si>
  <si>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</si>
  <si>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</si>
  <si>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</si>
  <si>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</si>
  <si>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</si>
  <si>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</si>
  <si>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</si>
  <si>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</si>
  <si>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</si>
  <si>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</si>
  <si>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</si>
  <si>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</si>
  <si>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</si>
  <si>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</si>
  <si>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</si>
  <si>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</si>
  <si>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</si>
  <si>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</si>
  <si>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</si>
  <si>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</si>
  <si>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</si>
  <si>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</si>
  <si>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</si>
  <si>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</si>
  <si>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</si>
  <si>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</si>
  <si>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</si>
  <si>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</si>
  <si>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</si>
  <si>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</si>
  <si>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</si>
  <si>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</si>
  <si>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</si>
  <si>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</si>
  <si>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</si>
  <si>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</si>
  <si>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</si>
  <si>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</si>
  <si>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</si>
  <si>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</si>
  <si>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</si>
  <si>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</si>
  <si>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</si>
  <si>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</si>
  <si>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</si>
  <si>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</si>
  <si>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</si>
  <si>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</si>
  <si>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</si>
  <si>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</si>
  <si>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</si>
  <si>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</si>
  <si>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</si>
  <si>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</si>
  <si>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</si>
  <si>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</si>
  <si>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</si>
  <si>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</si>
  <si>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</si>
  <si>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</si>
  <si>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</si>
  <si>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</si>
  <si>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</si>
  <si>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</si>
  <si>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</si>
  <si>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</si>
  <si>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</si>
  <si>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</si>
  <si>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</si>
  <si>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</si>
  <si>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</si>
  <si>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</si>
  <si>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</si>
  <si>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</si>
  <si>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</si>
  <si>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</si>
  <si>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</si>
  <si>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</si>
  <si>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</si>
  <si>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</si>
  <si>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</si>
  <si>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</si>
  <si>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</si>
  <si>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</si>
  <si>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</si>
  <si>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</si>
  <si>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</si>
  <si>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</si>
  <si>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</si>
  <si>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</si>
  <si>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</si>
  <si>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</si>
  <si>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</si>
  <si>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</si>
  <si>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</si>
  <si>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</si>
  <si>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</si>
  <si>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</si>
  <si>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</si>
  <si>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</si>
  <si>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</si>
  <si>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</si>
  <si>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</si>
  <si>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</si>
  <si>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</si>
  <si>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</si>
  <si>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</si>
  <si>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</si>
  <si>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</si>
  <si>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</si>
  <si>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</si>
  <si>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</si>
  <si>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</si>
  <si>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</si>
  <si>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</si>
  <si>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</si>
  <si>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</si>
  <si>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</si>
  <si>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</si>
  <si>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</si>
  <si>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</si>
  <si>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</si>
  <si>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</si>
  <si>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</si>
  <si>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</si>
  <si>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</si>
  <si>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</si>
  <si>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</si>
  <si>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</si>
  <si>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</si>
  <si>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</si>
  <si>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</si>
  <si>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</si>
  <si>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</si>
  <si>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</si>
  <si>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</si>
  <si>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</si>
  <si>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</si>
  <si>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</si>
  <si>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</si>
  <si>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</si>
  <si>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</si>
  <si>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</si>
  <si>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</si>
  <si>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</si>
  <si>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</si>
  <si>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</si>
  <si>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</si>
  <si>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</si>
  <si>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</si>
  <si>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</si>
  <si>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</si>
  <si>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</si>
  <si>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</si>
  <si>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</si>
  <si>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</si>
  <si>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</si>
  <si>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</si>
  <si>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</si>
  <si>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</si>
  <si>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</si>
  <si>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</si>
  <si>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</si>
  <si>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</si>
  <si>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</si>
  <si>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</si>
  <si>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</si>
  <si>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</si>
  <si>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</si>
  <si>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</si>
  <si>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</si>
  <si>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</si>
  <si>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</si>
  <si>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</si>
  <si>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</si>
  <si>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</si>
  <si>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</si>
  <si>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</si>
  <si>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</si>
  <si>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</si>
  <si>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</si>
  <si>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</si>
  <si>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</si>
  <si>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</si>
  <si>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</si>
  <si>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</si>
  <si>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</si>
  <si>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</si>
  <si>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</si>
  <si>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</si>
  <si>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</si>
  <si>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</si>
  <si>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</si>
  <si>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</si>
  <si>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</si>
  <si>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</si>
  <si>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</si>
  <si>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</si>
  <si>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</si>
  <si>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</si>
  <si>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</si>
  <si>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</si>
  <si>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</si>
  <si>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</si>
  <si>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</si>
  <si>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</si>
  <si>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</si>
  <si>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</si>
  <si>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</si>
  <si>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</si>
  <si>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</si>
  <si>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</si>
  <si>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</si>
  <si>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</si>
  <si>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</si>
  <si>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</si>
  <si>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</si>
  <si>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</si>
  <si>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</si>
  <si>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</si>
  <si>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</si>
  <si>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</si>
  <si>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</si>
  <si>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</si>
  <si>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</si>
  <si>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</si>
  <si>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</si>
  <si>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</si>
  <si>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</si>
  <si>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</si>
  <si>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</si>
  <si>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</si>
  <si>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</si>
  <si>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</si>
  <si>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</si>
  <si>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</si>
  <si>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</si>
  <si>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</si>
  <si>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</si>
  <si>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</si>
  <si>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</si>
  <si>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</si>
  <si>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</si>
  <si>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</si>
  <si>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</si>
  <si>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</si>
  <si>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</si>
  <si>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</si>
  <si>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</si>
  <si>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</si>
  <si>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</si>
  <si>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</si>
  <si>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</si>
  <si>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</si>
  <si>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</si>
  <si>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</si>
  <si>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</si>
  <si>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</si>
  <si>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</si>
  <si>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</si>
  <si>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</si>
  <si>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</si>
  <si>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</si>
  <si>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</si>
  <si>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</si>
  <si>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</si>
  <si>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</si>
  <si>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</si>
  <si>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</si>
  <si>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</si>
  <si>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</si>
  <si>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</si>
  <si>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</si>
  <si>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</si>
  <si>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</si>
  <si>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</si>
  <si>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</si>
  <si>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</si>
  <si>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</si>
  <si>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</si>
  <si>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</si>
  <si>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</si>
  <si>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</si>
  <si>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</si>
  <si>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</si>
  <si>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</si>
  <si>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</si>
  <si>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</si>
  <si>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</si>
  <si>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</si>
  <si>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</si>
  <si>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</si>
  <si>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</si>
  <si>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</si>
  <si>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</si>
  <si>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</si>
  <si>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</si>
  <si>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</si>
  <si>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</si>
  <si>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</si>
  <si>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</si>
  <si>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</si>
  <si>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</si>
  <si>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</si>
  <si>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</si>
  <si>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</si>
  <si>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</si>
  <si>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</si>
  <si>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</si>
  <si>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</si>
  <si>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</si>
  <si>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</si>
  <si>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</si>
  <si>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</si>
  <si>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</si>
  <si>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</si>
  <si>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</si>
  <si>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</si>
  <si>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</si>
  <si>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</si>
  <si>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</si>
  <si>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</si>
  <si>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</si>
  <si>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</si>
  <si>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</si>
  <si>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</si>
  <si>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</si>
  <si>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</si>
  <si>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</si>
  <si>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</si>
  <si>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</si>
  <si>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</si>
  <si>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</si>
  <si>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</si>
  <si>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</si>
  <si>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</si>
  <si>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</si>
  <si>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</si>
  <si>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</si>
  <si>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</si>
  <si>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</si>
  <si>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</si>
  <si>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</si>
  <si>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</si>
  <si>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</si>
  <si>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</si>
  <si>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</si>
  <si>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</si>
  <si>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</si>
  <si>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</si>
  <si>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</si>
  <si>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</si>
  <si>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</si>
  <si>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</si>
  <si>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</si>
  <si>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</si>
  <si>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</si>
  <si>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</si>
  <si>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</si>
  <si>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</si>
  <si>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</si>
  <si>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</si>
  <si>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</si>
  <si>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</si>
  <si>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</si>
  <si>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</si>
  <si>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</si>
  <si>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</si>
  <si>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</si>
  <si>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</si>
  <si>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</si>
  <si>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</si>
  <si>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</si>
  <si>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</si>
  <si>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</si>
  <si>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</si>
  <si>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</si>
  <si>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</si>
  <si>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</si>
  <si>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</si>
  <si>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</si>
  <si>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</si>
  <si>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</si>
  <si>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</si>
  <si>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</si>
  <si>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</si>
  <si>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</si>
  <si>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</si>
  <si>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</si>
  <si>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</si>
  <si>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</si>
  <si>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</si>
  <si>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</si>
  <si>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</si>
  <si>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</si>
  <si>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</si>
  <si>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</si>
  <si>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</si>
  <si>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</si>
  <si>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</si>
  <si>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</si>
  <si>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</si>
  <si>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</si>
  <si>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</si>
  <si>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</si>
  <si>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</si>
  <si>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</si>
  <si>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</si>
  <si>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</si>
  <si>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</si>
  <si>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</si>
  <si>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</si>
  <si>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</si>
  <si>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</si>
  <si>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</si>
  <si>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</si>
  <si>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</si>
  <si>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</si>
  <si>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</si>
  <si>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</si>
  <si>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</si>
  <si>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</si>
  <si>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</si>
  <si>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</si>
  <si>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</si>
  <si>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</si>
  <si>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</si>
  <si>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</si>
  <si>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</si>
  <si>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</si>
  <si>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</si>
  <si>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</si>
  <si>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</si>
  <si>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</si>
  <si>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</si>
  <si>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</si>
  <si>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</si>
  <si>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</si>
  <si>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</si>
  <si>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</si>
  <si>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</si>
  <si>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</si>
  <si>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</si>
  <si>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</si>
  <si>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</si>
  <si>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</si>
  <si>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</si>
  <si>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</si>
  <si>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</si>
  <si>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</si>
  <si>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</si>
  <si>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</si>
  <si>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</si>
  <si>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</si>
  <si>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</si>
  <si>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</si>
  <si>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</si>
  <si>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</si>
  <si>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</si>
  <si>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</si>
  <si>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</si>
  <si>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</si>
  <si>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</si>
  <si>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</si>
  <si>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</si>
  <si>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</si>
  <si>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</si>
  <si>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</si>
  <si>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</si>
  <si>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</si>
  <si>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</si>
  <si>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</si>
  <si>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</si>
  <si>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</si>
  <si>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</si>
  <si>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</si>
  <si>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</si>
  <si>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</si>
  <si>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</si>
  <si>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</si>
  <si>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</si>
  <si>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</si>
  <si>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</si>
  <si>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</si>
  <si>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</si>
  <si>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</si>
  <si>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</si>
  <si>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</si>
  <si>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</si>
  <si>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</si>
  <si>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</si>
  <si>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</si>
  <si>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</si>
  <si>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</si>
  <si>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</si>
  <si>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</si>
  <si>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</si>
  <si>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</si>
  <si>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</si>
  <si>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</si>
  <si>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</si>
  <si>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</si>
  <si>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</si>
  <si>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</si>
  <si>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</si>
  <si>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</si>
  <si>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</si>
  <si>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</si>
  <si>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</si>
  <si>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</si>
  <si>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</si>
  <si>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</si>
  <si>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</si>
  <si>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</si>
  <si>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</si>
  <si>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</si>
  <si>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</si>
  <si>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</si>
  <si>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</si>
  <si>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</si>
  <si>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</si>
  <si>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</si>
  <si>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</si>
  <si>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</si>
  <si>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</si>
  <si>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</si>
  <si>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</si>
  <si>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</si>
  <si>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</si>
  <si>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</si>
  <si>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</si>
  <si>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</si>
  <si>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</si>
  <si>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</si>
  <si>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</si>
  <si>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</si>
  <si>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</si>
  <si>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</si>
  <si>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</si>
  <si>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</si>
  <si>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</si>
  <si>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</si>
  <si>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</si>
  <si>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</si>
  <si>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</si>
  <si>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</si>
  <si>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</si>
  <si>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</si>
  <si>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</si>
  <si>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</si>
  <si>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</si>
  <si>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</si>
  <si>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</si>
  <si>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</si>
  <si>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</si>
  <si>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</si>
  <si>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</si>
  <si>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</si>
  <si>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</si>
  <si>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</si>
  <si>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</si>
  <si>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</si>
  <si>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</si>
  <si>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</si>
  <si>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</si>
  <si>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</si>
  <si>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</si>
  <si>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</si>
  <si>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</si>
  <si>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</si>
  <si>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</si>
  <si>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</si>
  <si>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</si>
  <si>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</si>
  <si>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</si>
  <si>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</si>
  <si>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</si>
  <si>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</si>
  <si>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</si>
  <si>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</si>
  <si>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</si>
  <si>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</si>
  <si>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</si>
  <si>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</si>
  <si>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</si>
  <si>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</si>
  <si>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</si>
  <si>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</si>
  <si>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</si>
  <si>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</si>
  <si>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</si>
  <si>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</si>
  <si>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</si>
  <si>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</si>
  <si>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</si>
  <si>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</si>
  <si>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</si>
  <si>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</si>
  <si>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</si>
  <si>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</si>
  <si>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</si>
  <si>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</si>
  <si>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</si>
  <si>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</si>
  <si>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</si>
  <si>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</si>
  <si>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</si>
  <si>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</si>
  <si>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</si>
  <si>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</si>
  <si>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</si>
  <si>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</si>
  <si>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</si>
  <si>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</si>
  <si>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</si>
  <si>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</si>
  <si>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</si>
  <si>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</si>
  <si>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</si>
  <si>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</si>
  <si>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</si>
  <si>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</si>
  <si>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</si>
  <si>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</si>
  <si>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</si>
  <si>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</si>
  <si>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</si>
  <si>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</si>
  <si>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</si>
  <si>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</si>
  <si>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</si>
  <si>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</si>
  <si>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</si>
  <si>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</si>
  <si>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</si>
  <si>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</si>
  <si>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</si>
  <si>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</si>
  <si>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</si>
  <si>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</si>
  <si>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</si>
  <si>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</si>
  <si>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</si>
  <si>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</si>
  <si>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</si>
  <si>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</si>
  <si>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</si>
  <si>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</si>
  <si>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</si>
  <si>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</si>
  <si>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</si>
  <si>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</si>
  <si>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</si>
  <si>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</si>
  <si>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</si>
  <si>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</si>
  <si>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</si>
  <si>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</si>
  <si>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</si>
  <si>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</si>
  <si>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</si>
  <si>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</si>
  <si>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</si>
  <si>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</si>
  <si>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</si>
  <si>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</si>
  <si>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</si>
  <si>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</si>
  <si>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</si>
  <si>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</si>
  <si>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</si>
  <si>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</si>
  <si>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</si>
  <si>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</si>
  <si>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</si>
  <si>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</si>
  <si>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</si>
  <si>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</si>
  <si>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</si>
  <si>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</si>
  <si>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</si>
  <si>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</si>
  <si>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</si>
  <si>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</si>
  <si>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</si>
  <si>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</si>
  <si>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</si>
  <si>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</si>
  <si>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</si>
  <si>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</si>
  <si>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</si>
  <si>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</si>
  <si>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</si>
  <si>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</si>
  <si>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</si>
  <si>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</si>
  <si>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</si>
  <si>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</si>
  <si>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</si>
  <si>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</si>
  <si>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</si>
  <si>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</si>
  <si>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</si>
  <si>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</si>
  <si>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</si>
  <si>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</si>
  <si>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</si>
  <si>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</si>
  <si>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</si>
  <si>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</si>
  <si>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</si>
  <si>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</si>
  <si>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</si>
  <si>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</si>
  <si>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</si>
  <si>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</si>
  <si>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</si>
  <si>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</si>
  <si>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</si>
  <si>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</si>
  <si>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</si>
  <si>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</si>
  <si>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</si>
  <si>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</si>
  <si>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</si>
  <si>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</si>
  <si>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</si>
  <si>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</si>
  <si>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</si>
  <si>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</si>
  <si>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</si>
  <si>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</si>
  <si>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</si>
  <si>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</si>
  <si>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</si>
  <si>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</si>
  <si>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</si>
  <si>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</si>
  <si>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</si>
  <si>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</si>
  <si>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</si>
  <si>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</si>
  <si>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</si>
  <si>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</si>
  <si>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</si>
  <si>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</si>
  <si>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</si>
  <si>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</si>
  <si>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</si>
  <si>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</si>
  <si>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</si>
  <si>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</si>
  <si>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</si>
  <si>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</si>
  <si>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</si>
  <si>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</si>
  <si>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</si>
  <si>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</si>
  <si>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</si>
  <si>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</si>
  <si>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</si>
  <si>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</si>
  <si>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</si>
  <si>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</si>
  <si>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</si>
  <si>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</si>
  <si>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</si>
  <si>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</si>
  <si>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</si>
  <si>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</si>
  <si>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</si>
  <si>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</si>
  <si>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</si>
  <si>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</si>
  <si>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</si>
  <si>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</si>
  <si>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</si>
  <si>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</si>
  <si>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</si>
  <si>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</si>
  <si>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</si>
  <si>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</si>
  <si>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</si>
  <si>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</si>
  <si>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</si>
  <si>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</si>
  <si>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</si>
  <si>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</si>
  <si>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</si>
  <si>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</si>
  <si>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</si>
  <si>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</si>
  <si>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</si>
  <si>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</si>
  <si>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</si>
  <si>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</si>
  <si>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</si>
  <si>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</si>
  <si>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</si>
  <si>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</si>
  <si>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</si>
  <si>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</si>
  <si>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</si>
  <si>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</si>
  <si>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</si>
  <si>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</si>
  <si>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</si>
  <si>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</si>
  <si>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</si>
  <si>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</si>
  <si>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</si>
  <si>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</si>
  <si>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</si>
  <si>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</si>
  <si>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</si>
  <si>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</si>
  <si>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</si>
  <si>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</si>
  <si>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</si>
  <si>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</si>
  <si>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</si>
  <si>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</si>
  <si>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</si>
  <si>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</si>
  <si>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</si>
  <si>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</si>
  <si>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</si>
  <si>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</si>
  <si>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</si>
  <si>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</si>
  <si>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</si>
  <si>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</si>
  <si>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</si>
  <si>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</si>
  <si>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</si>
  <si>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</si>
  <si>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</si>
  <si>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</si>
  <si>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</si>
  <si>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</si>
  <si>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</si>
  <si>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</si>
  <si>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</si>
  <si>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</si>
  <si>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</si>
  <si>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</si>
  <si>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</si>
  <si>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</si>
  <si>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</si>
  <si>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</si>
  <si>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</si>
  <si>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</si>
  <si>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</si>
  <si>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</si>
  <si>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</si>
  <si>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</si>
  <si>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</si>
  <si>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</si>
  <si>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</si>
  <si>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</si>
  <si>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</si>
  <si>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</si>
  <si>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</si>
  <si>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</si>
  <si>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</si>
  <si>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</si>
  <si>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</si>
  <si>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</si>
  <si>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</si>
  <si>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</si>
  <si>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</si>
  <si>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</si>
  <si>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</si>
  <si>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</si>
  <si>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</si>
  <si>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</si>
  <si>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</si>
  <si>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</si>
  <si>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</si>
  <si>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</si>
  <si>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</si>
  <si>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</si>
  <si>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</si>
  <si>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</si>
  <si>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</si>
  <si>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</si>
  <si>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</si>
  <si>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</si>
  <si>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</si>
  <si>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</si>
  <si>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</si>
  <si>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</si>
  <si>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</si>
  <si>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</si>
  <si>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</si>
  <si>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</si>
  <si>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</si>
  <si>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</si>
  <si>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</si>
  <si>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</si>
  <si>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</si>
  <si>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</si>
  <si>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</si>
  <si>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</si>
  <si>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</si>
  <si>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</si>
  <si>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</si>
  <si>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</si>
  <si>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</si>
  <si>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</si>
  <si>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</si>
  <si>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</si>
  <si>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</si>
  <si>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</si>
  <si>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</si>
  <si>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</si>
  <si>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</si>
  <si>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</si>
  <si>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</si>
  <si>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</si>
  <si>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</si>
  <si>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</si>
  <si>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</si>
  <si>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</si>
  <si>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</si>
  <si>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</si>
  <si>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</si>
  <si>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</si>
  <si>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</si>
  <si>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</si>
  <si>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</si>
  <si>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</si>
  <si>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</si>
  <si>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</si>
  <si>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</si>
  <si>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</si>
  <si>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</si>
  <si>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</si>
  <si>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</si>
  <si>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</si>
  <si>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</si>
  <si>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</si>
  <si>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</si>
  <si>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</si>
  <si>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</si>
  <si>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</si>
  <si>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</si>
  <si>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</si>
  <si>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</si>
  <si>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</si>
  <si>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</si>
  <si>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</si>
  <si>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</si>
  <si>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</si>
  <si>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</si>
  <si>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</si>
  <si>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</si>
  <si>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</si>
  <si>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</si>
  <si>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</si>
  <si>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</si>
  <si>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</si>
  <si>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</si>
  <si>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</si>
  <si>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</si>
  <si>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</si>
  <si>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</si>
  <si>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</si>
  <si>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</si>
  <si>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</si>
  <si>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</si>
  <si>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</si>
  <si>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</si>
  <si>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</si>
  <si>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</si>
  <si>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</si>
  <si>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</si>
  <si>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</si>
  <si>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</si>
  <si>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</si>
  <si>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</si>
  <si>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</si>
  <si>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</si>
  <si>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</si>
  <si>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</si>
  <si>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</si>
  <si>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</si>
  <si>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</si>
  <si>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</si>
  <si>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</si>
  <si>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</si>
  <si>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</si>
  <si>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</si>
  <si>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</si>
  <si>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</si>
  <si>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</si>
  <si>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</si>
  <si>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</si>
  <si>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</si>
  <si>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</si>
  <si>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</si>
  <si>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</si>
  <si>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</si>
  <si>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</si>
  <si>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</si>
  <si>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</si>
  <si>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</si>
  <si>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</si>
  <si>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</si>
  <si>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</si>
  <si>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</si>
  <si>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</si>
  <si>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</si>
  <si>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</si>
  <si>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</si>
  <si>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</si>
  <si>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</si>
  <si>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</si>
  <si>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</si>
  <si>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</si>
  <si>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</si>
  <si>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</si>
  <si>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</si>
  <si>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</si>
  <si>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</si>
  <si>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</si>
  <si>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</si>
  <si>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</si>
  <si>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</si>
  <si>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</si>
  <si>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</si>
  <si>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</si>
  <si>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</si>
  <si>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</si>
  <si>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</si>
  <si>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</si>
  <si>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</si>
  <si>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</si>
  <si>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</si>
  <si>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</si>
  <si>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</si>
  <si>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</si>
  <si>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</si>
  <si>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</si>
  <si>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</si>
  <si>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</si>
  <si>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</si>
  <si>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</si>
  <si>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</si>
  <si>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</si>
  <si>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</si>
  <si>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</si>
  <si>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</si>
  <si>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</si>
  <si>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</si>
  <si>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</si>
  <si>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</si>
  <si>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</si>
  <si>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</si>
  <si>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</si>
  <si>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</si>
  <si>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</si>
  <si>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</si>
  <si>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</si>
  <si>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</si>
  <si>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</si>
  <si>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</si>
  <si>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</si>
  <si>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</si>
  <si>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</si>
  <si>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</si>
  <si>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</si>
  <si>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</si>
  <si>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</si>
  <si>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</si>
  <si>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</si>
  <si>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</si>
  <si>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</si>
  <si>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</si>
  <si>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</si>
  <si>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</si>
  <si>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</si>
  <si>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</si>
  <si>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</si>
  <si>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</si>
  <si>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</si>
  <si>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</si>
  <si>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</si>
  <si>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</si>
  <si>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</si>
  <si>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</si>
  <si>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</si>
  <si>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</si>
  <si>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</si>
  <si>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</si>
  <si>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</si>
  <si>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</si>
  <si>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</si>
  <si>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</si>
  <si>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</si>
  <si>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</si>
  <si>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</si>
  <si>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</si>
  <si>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</si>
  <si>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</si>
  <si>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</si>
  <si>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</si>
  <si>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</si>
  <si>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</si>
  <si>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</si>
  <si>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</si>
  <si>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</si>
  <si>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</si>
  <si>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</si>
  <si>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</si>
  <si>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</si>
  <si>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</si>
  <si>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</si>
  <si>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</si>
  <si>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</si>
  <si>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</si>
  <si>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</si>
  <si>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</si>
  <si>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</si>
  <si>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</si>
  <si>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</si>
  <si>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</si>
  <si>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</si>
  <si>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</si>
  <si>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</si>
  <si>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</si>
  <si>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</si>
  <si>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</si>
  <si>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</si>
  <si>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</si>
  <si>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</si>
  <si>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</si>
  <si>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</si>
  <si>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</si>
  <si>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</si>
  <si>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</si>
  <si>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</si>
  <si>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</si>
  <si>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</si>
  <si>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</si>
  <si>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</si>
  <si>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</si>
  <si>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</si>
  <si>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</si>
  <si>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</si>
  <si>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</si>
  <si>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</si>
  <si>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</si>
  <si>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</si>
  <si>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</si>
  <si>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</si>
  <si>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</si>
  <si>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</si>
  <si>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</si>
  <si>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</si>
  <si>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</si>
  <si>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</si>
  <si>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</si>
  <si>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</si>
  <si>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</si>
  <si>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</si>
  <si>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</si>
  <si>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</si>
  <si>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</si>
  <si>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</si>
  <si>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</si>
  <si>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</si>
  <si>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</si>
  <si>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</si>
  <si>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</si>
  <si>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</si>
  <si>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</si>
  <si>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</si>
  <si>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</si>
  <si>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</si>
  <si>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</si>
  <si>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</si>
  <si>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</si>
  <si>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</si>
  <si>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</si>
  <si>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</si>
  <si>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</si>
  <si>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</si>
  <si>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</si>
  <si>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</si>
  <si>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</si>
  <si>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</si>
  <si>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</si>
  <si>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</si>
  <si>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</si>
  <si>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</si>
  <si>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</si>
  <si>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</si>
  <si>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</si>
  <si>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</si>
  <si>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</si>
  <si>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</si>
  <si>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</si>
  <si>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</si>
  <si>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</si>
  <si>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</si>
  <si>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</si>
  <si>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</si>
  <si>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</si>
  <si>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</si>
  <si>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</si>
  <si>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</si>
  <si>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</si>
  <si>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</si>
  <si>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</si>
  <si>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</si>
  <si>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</si>
  <si>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</si>
  <si>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</si>
  <si>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</si>
  <si>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</si>
  <si>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</si>
  <si>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</si>
  <si>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</si>
  <si>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</si>
  <si>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</si>
  <si>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</si>
  <si>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</si>
  <si>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</si>
  <si>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</si>
  <si>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</si>
  <si>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</si>
  <si>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</si>
  <si>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</si>
  <si>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</si>
  <si>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</si>
  <si>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</si>
  <si>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</si>
  <si>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</si>
  <si>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</si>
  <si>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</si>
  <si>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</si>
  <si>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</si>
  <si>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</si>
  <si>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</si>
  <si>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</si>
  <si>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</si>
  <si>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</si>
  <si>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</si>
  <si>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</si>
  <si>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</si>
  <si>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</si>
  <si>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</si>
  <si>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</si>
  <si>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</si>
  <si>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</si>
  <si>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</si>
  <si>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</si>
  <si>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</si>
  <si>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</si>
  <si>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</si>
  <si>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</si>
  <si>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</si>
  <si>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</si>
  <si>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</si>
  <si>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</si>
  <si>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</si>
  <si>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</si>
  <si>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</si>
  <si>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</si>
  <si>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</si>
  <si>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</si>
  <si>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</si>
  <si>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</si>
  <si>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</si>
  <si>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</si>
  <si>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</si>
  <si>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</si>
  <si>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</si>
  <si>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</si>
  <si>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</si>
  <si>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</si>
  <si>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</si>
  <si>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</si>
  <si>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</si>
  <si>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</si>
  <si>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</si>
  <si>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</si>
  <si>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</si>
  <si>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</si>
  <si>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</si>
  <si>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</si>
  <si>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</si>
  <si>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</si>
  <si>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</si>
  <si>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</si>
  <si>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</si>
  <si>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</si>
  <si>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</si>
  <si>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</si>
  <si>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</si>
  <si>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</si>
  <si>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</si>
  <si>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</si>
  <si>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</si>
  <si>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</si>
  <si>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</si>
  <si>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</si>
  <si>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</si>
  <si>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</si>
  <si>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</si>
  <si>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</si>
  <si>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</si>
  <si>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</si>
  <si>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</si>
  <si>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</si>
  <si>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</si>
  <si>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</si>
  <si>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</si>
  <si>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</si>
  <si>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</si>
  <si>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</si>
  <si>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</si>
  <si>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</si>
  <si>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</si>
  <si>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</si>
  <si>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</si>
  <si>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</si>
  <si>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</si>
  <si>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</si>
  <si>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</si>
  <si>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</si>
  <si>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</si>
  <si>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</si>
  <si>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</si>
  <si>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</si>
  <si>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</si>
  <si>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</si>
  <si>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</si>
  <si>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</si>
  <si>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</si>
  <si>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</si>
  <si>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</si>
  <si>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</si>
  <si>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</si>
  <si>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</si>
  <si>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</si>
  <si>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</si>
  <si>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</si>
  <si>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</si>
  <si>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</si>
  <si>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</si>
  <si>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</si>
  <si>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</si>
  <si>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</si>
  <si>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</si>
  <si>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</si>
  <si>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</si>
  <si>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</si>
  <si>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</si>
  <si>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</si>
  <si>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</si>
  <si>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</si>
  <si>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</si>
  <si>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</si>
  <si>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</si>
  <si>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</si>
  <si>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</si>
  <si>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</si>
  <si>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</si>
  <si>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</si>
  <si>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</si>
  <si>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</si>
  <si>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</si>
  <si>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</si>
  <si>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</si>
  <si>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</si>
  <si>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</si>
  <si>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</si>
  <si>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</si>
  <si>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</si>
  <si>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</si>
  <si>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</si>
  <si>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</si>
  <si>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</si>
  <si>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</si>
  <si>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</si>
  <si>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</si>
  <si>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</si>
  <si>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</si>
  <si>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</si>
  <si>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</si>
  <si>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</si>
  <si>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</si>
  <si>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</si>
  <si>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</si>
  <si>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</si>
  <si>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</si>
  <si>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</si>
  <si>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</si>
  <si>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</si>
  <si>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</si>
  <si>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</si>
  <si>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</si>
  <si>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</si>
  <si>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</si>
  <si>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</si>
  <si>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</si>
  <si>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</si>
  <si>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</si>
  <si>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</si>
  <si>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</si>
  <si>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</si>
  <si>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</si>
  <si>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</si>
  <si>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</si>
  <si>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</si>
  <si>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</si>
  <si>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</si>
  <si>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</si>
  <si>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</si>
  <si>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</si>
  <si>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</si>
  <si>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</si>
  <si>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</si>
  <si>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</si>
  <si>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</si>
  <si>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</si>
  <si>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</si>
  <si>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</si>
  <si>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</si>
  <si>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</si>
  <si>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</si>
  <si>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</si>
  <si>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</si>
  <si>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</si>
  <si>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</si>
  <si>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</si>
  <si>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</si>
  <si>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</si>
  <si>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</si>
  <si>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</si>
  <si>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</si>
  <si>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</si>
  <si>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</si>
  <si>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</si>
  <si>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</si>
  <si>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</si>
  <si>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</si>
  <si>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</si>
  <si>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</si>
  <si>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</si>
  <si>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</si>
  <si>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</si>
  <si>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</si>
  <si>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</si>
  <si>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</si>
  <si>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</si>
  <si>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</si>
  <si>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</si>
  <si>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</si>
  <si>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</si>
  <si>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</si>
  <si>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</si>
  <si>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</si>
  <si>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</si>
  <si>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</si>
  <si>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</si>
  <si>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</si>
  <si>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</si>
  <si>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</si>
  <si>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</si>
  <si>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</si>
  <si>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</si>
  <si>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</si>
  <si>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</si>
  <si>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</si>
  <si>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</si>
  <si>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</si>
  <si>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</si>
  <si>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</si>
  <si>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</si>
  <si>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</si>
  <si>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</si>
  <si>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</si>
  <si>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</si>
  <si>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</si>
  <si>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</si>
  <si>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</si>
  <si>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</si>
  <si>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</si>
  <si>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</si>
  <si>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</si>
  <si>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</si>
  <si>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</si>
  <si>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</si>
  <si>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</si>
  <si>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</si>
  <si>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</si>
  <si>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</si>
  <si>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</si>
  <si>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</si>
  <si>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</si>
  <si>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</si>
  <si>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</si>
  <si>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</si>
  <si>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</si>
  <si>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</si>
  <si>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</si>
  <si>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</si>
  <si>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</si>
  <si>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</si>
  <si>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</si>
  <si>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</si>
  <si>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</si>
  <si>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</si>
  <si>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</si>
  <si>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</si>
  <si>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</si>
  <si>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</si>
  <si>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</si>
  <si>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</si>
  <si>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</si>
  <si>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</si>
  <si>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</si>
  <si>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</si>
  <si>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</si>
  <si>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</si>
  <si>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</si>
  <si>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</si>
  <si>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</si>
  <si>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</si>
  <si>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</si>
  <si>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</si>
  <si>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</si>
  <si>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</si>
  <si>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</si>
  <si>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</si>
  <si>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</si>
  <si>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</si>
  <si>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</si>
  <si>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</si>
  <si>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</si>
  <si>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</si>
  <si>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</si>
  <si>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</si>
  <si>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</si>
  <si>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</si>
  <si>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</si>
  <si>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</si>
  <si>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</si>
  <si>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</si>
  <si>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</si>
  <si>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</si>
  <si>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</si>
  <si>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</si>
  <si>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</si>
  <si>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</si>
  <si>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</si>
  <si>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</si>
  <si>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</si>
  <si>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</si>
  <si>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</si>
  <si>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</si>
  <si>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</si>
  <si>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</si>
  <si>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</si>
  <si>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</si>
  <si>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</si>
  <si>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</si>
  <si>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</si>
  <si>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</si>
  <si>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</si>
  <si>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</si>
  <si>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</si>
  <si>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</si>
  <si>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</si>
  <si>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</si>
  <si>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</si>
  <si>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</si>
  <si>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</si>
  <si>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</si>
  <si>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</si>
  <si>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</si>
  <si>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</si>
  <si>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</si>
  <si>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</si>
  <si>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</si>
  <si>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</si>
  <si>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</si>
  <si>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</si>
  <si>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</si>
  <si>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</si>
  <si>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</si>
  <si>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</si>
  <si>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</si>
  <si>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</si>
  <si>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</si>
  <si>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</si>
  <si>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</si>
  <si>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</si>
  <si>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</si>
  <si>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</si>
  <si>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</si>
  <si>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</si>
  <si>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</si>
  <si>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</si>
  <si>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</si>
  <si>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</si>
  <si>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</si>
  <si>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</si>
  <si>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</si>
  <si>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</si>
  <si>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</si>
  <si>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</si>
  <si>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</si>
  <si>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</si>
  <si>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</si>
  <si>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</si>
  <si>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</si>
  <si>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</si>
  <si>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</si>
  <si>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</si>
  <si>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</si>
  <si>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</si>
  <si>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</si>
  <si>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</si>
  <si>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</si>
  <si>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</si>
  <si>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</si>
  <si>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</si>
  <si>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</si>
  <si>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</si>
  <si>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</si>
  <si>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</si>
  <si>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</si>
  <si>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</si>
  <si>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</si>
  <si>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</si>
  <si>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</si>
  <si>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</si>
  <si>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</si>
  <si>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</si>
  <si>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</si>
  <si>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</si>
  <si>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</si>
  <si>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</si>
  <si>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</si>
  <si>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</si>
  <si>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</si>
  <si>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</si>
  <si>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</si>
  <si>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</si>
  <si>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</si>
  <si>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</si>
  <si>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</si>
  <si>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</si>
  <si>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</si>
  <si>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</si>
  <si>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</si>
  <si>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</si>
  <si>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</si>
  <si>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</si>
  <si>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</si>
  <si>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</si>
  <si>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</si>
  <si>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</si>
  <si>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</si>
  <si>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</si>
  <si>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</si>
  <si>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</si>
  <si>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</si>
  <si>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</si>
  <si>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</si>
  <si>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</si>
  <si>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</si>
  <si>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</si>
  <si>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</si>
  <si>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</si>
  <si>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</si>
  <si>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</si>
  <si>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</si>
  <si>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</si>
  <si>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</si>
  <si>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</si>
  <si>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</si>
  <si>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</si>
  <si>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</si>
  <si>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</si>
  <si>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</si>
  <si>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</si>
  <si>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</si>
  <si>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</si>
  <si>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</si>
  <si>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</si>
  <si>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</si>
  <si>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</si>
  <si>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</si>
  <si>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</si>
  <si>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</si>
  <si>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</si>
  <si>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</si>
  <si>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</si>
  <si>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</si>
  <si>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</si>
  <si>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</si>
  <si>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</si>
  <si>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</si>
  <si>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</si>
  <si>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</si>
  <si>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</si>
  <si>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</si>
  <si>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</si>
  <si>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</si>
  <si>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</si>
  <si>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</si>
  <si>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</si>
  <si>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</si>
  <si>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</si>
  <si>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</si>
  <si>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</si>
  <si>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</si>
  <si>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</si>
  <si>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</si>
  <si>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</si>
  <si>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</si>
  <si>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</si>
  <si>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</si>
  <si>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</si>
  <si>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</si>
  <si>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</si>
  <si>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</si>
  <si>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</si>
  <si>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</si>
  <si>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</si>
  <si>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</si>
  <si>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</si>
  <si>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</si>
  <si>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</si>
  <si>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</si>
  <si>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</si>
  <si>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</si>
  <si>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</si>
  <si>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</si>
  <si>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</si>
  <si>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</si>
  <si>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</si>
  <si>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</si>
  <si>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</si>
  <si>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</si>
  <si>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</si>
  <si>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</si>
  <si>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</si>
  <si>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</si>
  <si>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</si>
  <si>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</si>
  <si>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</si>
  <si>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</si>
  <si>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</si>
  <si>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</si>
  <si>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</si>
  <si>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</si>
  <si>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</si>
  <si>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</si>
  <si>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</si>
  <si>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</si>
  <si>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</si>
  <si>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</si>
  <si>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</si>
  <si>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</si>
  <si>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</si>
  <si>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</si>
  <si>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</si>
  <si>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</si>
  <si>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</si>
  <si>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</si>
  <si>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</si>
  <si>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</si>
  <si>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</si>
  <si>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</si>
  <si>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</si>
  <si>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</si>
  <si>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</si>
  <si>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</si>
  <si>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</si>
  <si>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</si>
  <si>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</si>
  <si>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</si>
  <si>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</si>
  <si>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</si>
  <si>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</si>
  <si>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</si>
  <si>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</si>
  <si>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</si>
  <si>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</si>
  <si>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</si>
  <si>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</si>
  <si>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</si>
  <si>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</si>
  <si>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</si>
  <si>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</si>
  <si>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</si>
  <si>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</si>
  <si>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</si>
  <si>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</si>
  <si>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</si>
  <si>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</si>
  <si>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</si>
  <si>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</si>
  <si>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</si>
  <si>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</si>
  <si>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</si>
  <si>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</si>
  <si>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</si>
  <si>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</si>
  <si>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</si>
  <si>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</si>
  <si>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</si>
  <si>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</si>
  <si>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</si>
  <si>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</si>
  <si>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</si>
  <si>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</si>
  <si>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</si>
  <si>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</si>
  <si>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</si>
  <si>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</si>
  <si>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</si>
  <si>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</si>
  <si>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</si>
  <si>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</si>
  <si>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</si>
  <si>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</si>
  <si>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</si>
  <si>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</si>
  <si>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</si>
  <si>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</si>
  <si>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</si>
  <si>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</si>
  <si>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</si>
  <si>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</si>
  <si>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</si>
  <si>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</si>
  <si>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</si>
  <si>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</si>
  <si>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</si>
  <si>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</si>
  <si>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</si>
  <si>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</si>
  <si>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</si>
  <si>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</si>
  <si>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</si>
  <si>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</si>
  <si>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</si>
  <si>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</si>
  <si>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</si>
  <si>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</si>
  <si>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</si>
  <si>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</si>
  <si>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</si>
  <si>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</si>
  <si>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</si>
  <si>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</si>
  <si>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</si>
  <si>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</si>
  <si>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</si>
  <si>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</si>
  <si>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</si>
  <si>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</si>
  <si>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</si>
  <si>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</si>
  <si>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</si>
  <si>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</si>
  <si>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</si>
  <si>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</si>
  <si>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</si>
  <si>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</si>
  <si>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</si>
  <si>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</si>
  <si>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</si>
  <si>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</si>
  <si>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</si>
  <si>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</si>
  <si>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</si>
  <si>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</si>
  <si>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</si>
  <si>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</si>
  <si>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</si>
  <si>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</si>
  <si>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</si>
  <si>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</si>
  <si>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</si>
  <si>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</si>
  <si>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</si>
  <si>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</si>
  <si>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</si>
  <si>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</si>
  <si>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</si>
  <si>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</si>
  <si>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</si>
  <si>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</si>
  <si>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</si>
  <si>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</si>
  <si>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</si>
  <si>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</si>
  <si>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</si>
  <si>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</si>
  <si>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</si>
  <si>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</si>
  <si>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</si>
  <si>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</si>
  <si>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</si>
  <si>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</si>
  <si>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</si>
  <si>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</si>
  <si>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</si>
  <si>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</si>
  <si>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</si>
  <si>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</si>
  <si>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</si>
  <si>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</si>
  <si>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</si>
  <si>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</si>
  <si>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</si>
  <si>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</si>
  <si>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</si>
  <si>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</si>
  <si>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</si>
  <si>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</si>
  <si>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</si>
  <si>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</si>
  <si>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</si>
  <si>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</si>
  <si>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</si>
  <si>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</si>
  <si>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</si>
  <si>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</si>
  <si>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</si>
  <si>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</si>
  <si>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</si>
  <si>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</si>
  <si>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</si>
  <si>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</si>
  <si>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</si>
  <si>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</si>
  <si>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</si>
  <si>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</si>
  <si>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</si>
  <si>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</si>
  <si>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</si>
  <si>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</si>
  <si>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</si>
  <si>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</si>
  <si>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</si>
  <si>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</si>
  <si>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</si>
  <si>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</si>
  <si>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</si>
  <si>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</si>
  <si>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</si>
  <si>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</si>
  <si>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</si>
  <si>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</si>
  <si>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</si>
  <si>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</si>
  <si>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</si>
  <si>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</si>
  <si>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</si>
  <si>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</si>
  <si>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</si>
  <si>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</si>
  <si>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</si>
  <si>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</si>
  <si>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</si>
  <si>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</si>
  <si>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</si>
  <si>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</si>
  <si>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</si>
  <si>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</si>
  <si>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</si>
  <si>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</si>
  <si>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</si>
  <si>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</si>
  <si>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</si>
  <si>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</si>
  <si>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</si>
  <si>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</si>
  <si>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</si>
  <si>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</si>
  <si>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</si>
  <si>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</si>
  <si>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</si>
  <si>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</si>
  <si>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</si>
  <si>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</si>
  <si>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</si>
  <si>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</si>
  <si>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</si>
  <si>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</si>
  <si>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</si>
  <si>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</si>
  <si>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</si>
  <si>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</si>
  <si>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</si>
  <si>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</si>
  <si>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</si>
  <si>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</si>
  <si>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</si>
  <si>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</si>
  <si>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</si>
  <si>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</si>
  <si>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</si>
  <si>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</si>
  <si>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</si>
  <si>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</si>
  <si>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</si>
  <si>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</si>
  <si>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</si>
  <si>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</si>
  <si>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</si>
  <si>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</si>
  <si>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</si>
  <si>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</si>
  <si>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</si>
  <si>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</si>
  <si>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</si>
  <si>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</si>
  <si>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</si>
  <si>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</si>
  <si>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</si>
  <si>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</si>
  <si>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</si>
  <si>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</si>
  <si>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</si>
  <si>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</si>
  <si>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</si>
  <si>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</si>
  <si>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</si>
  <si>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</si>
  <si>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</si>
  <si>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</si>
  <si>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</si>
  <si>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</si>
  <si>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</si>
  <si>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</si>
  <si>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</si>
  <si>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</si>
  <si>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</si>
  <si>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</si>
  <si>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</si>
  <si>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</si>
  <si>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</si>
  <si>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</si>
  <si>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</si>
  <si>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</si>
  <si>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</si>
  <si>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</si>
  <si>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</si>
  <si>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</si>
  <si>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</si>
  <si>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</si>
  <si>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</si>
  <si>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</si>
  <si>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</si>
  <si>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</si>
  <si>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</si>
  <si>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</si>
  <si>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</si>
  <si>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</si>
  <si>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</si>
  <si>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</si>
  <si>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</si>
  <si>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</si>
  <si>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</si>
  <si>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</si>
  <si>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</si>
  <si>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</si>
  <si>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</si>
  <si>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</si>
  <si>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</si>
  <si>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</si>
  <si>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</si>
  <si>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</si>
  <si>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</si>
  <si>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</si>
  <si>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</si>
  <si>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</si>
  <si>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</si>
  <si>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</si>
  <si>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</si>
  <si>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</si>
  <si>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</si>
  <si>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</si>
  <si>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</si>
  <si>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</si>
  <si>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</si>
  <si>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</si>
  <si>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</si>
  <si>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</si>
  <si>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</si>
  <si>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</si>
  <si>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</si>
  <si>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</si>
  <si>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</si>
  <si>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</si>
  <si>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</si>
  <si>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</si>
  <si>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</si>
  <si>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</si>
  <si>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</si>
  <si>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</si>
  <si>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</si>
  <si>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</si>
  <si>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</si>
  <si>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</si>
  <si>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</si>
  <si>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</si>
  <si>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</si>
  <si>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</si>
  <si>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</si>
  <si>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</si>
  <si>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</si>
  <si>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</si>
  <si>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</si>
  <si>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</si>
  <si>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</si>
  <si>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</si>
  <si>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</si>
  <si>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</si>
  <si>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</si>
  <si>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</si>
  <si>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</si>
  <si>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</si>
  <si>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</si>
  <si>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</si>
  <si>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</si>
  <si>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</si>
  <si>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</si>
  <si>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</si>
  <si>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</si>
  <si>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</si>
  <si>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</si>
  <si>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</si>
  <si>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</si>
  <si>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</si>
  <si>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</si>
  <si>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</si>
  <si>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</si>
  <si>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</si>
  <si>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</si>
  <si>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</si>
  <si>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</si>
  <si>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</si>
  <si>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</si>
  <si>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</si>
  <si>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</si>
  <si>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</si>
  <si>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</si>
  <si>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</si>
  <si>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</si>
  <si>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</si>
  <si>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</si>
  <si>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</si>
  <si>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</si>
  <si>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</si>
  <si>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</si>
  <si>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</si>
  <si>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</si>
  <si>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</si>
  <si>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</si>
  <si>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</si>
  <si>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</si>
  <si>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</si>
  <si>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</si>
  <si>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</si>
  <si>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</si>
  <si>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</si>
  <si>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</si>
  <si>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</si>
  <si>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</si>
  <si>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</si>
  <si>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</si>
  <si>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</si>
  <si>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</si>
  <si>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</si>
  <si>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</si>
  <si>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</si>
  <si>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</si>
  <si>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</si>
  <si>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</si>
  <si>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</si>
  <si>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</si>
  <si>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</si>
  <si>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</si>
  <si>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</si>
  <si>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</si>
  <si>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</si>
  <si>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</si>
  <si>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</si>
  <si>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</si>
  <si>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</si>
  <si>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</si>
  <si>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</si>
  <si>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</si>
  <si>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</si>
  <si>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</si>
  <si>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</si>
  <si>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</si>
  <si>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</si>
  <si>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</si>
  <si>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</si>
  <si>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</si>
  <si>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</si>
  <si>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</si>
  <si>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</si>
  <si>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</si>
  <si>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</si>
  <si>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</si>
  <si>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</si>
  <si>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</si>
  <si>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</si>
  <si>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</si>
  <si>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</si>
  <si>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</si>
  <si>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</si>
  <si>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</si>
  <si>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</si>
  <si>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</si>
  <si>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</si>
  <si>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</si>
  <si>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</si>
  <si>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</si>
  <si>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</si>
  <si>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</si>
  <si>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</si>
  <si>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</si>
  <si>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</si>
  <si>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</si>
  <si>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</si>
  <si>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</si>
  <si>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</si>
  <si>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</si>
  <si>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</si>
  <si>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</si>
  <si>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</si>
  <si>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</si>
  <si>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</si>
  <si>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</si>
  <si>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</si>
  <si>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</si>
  <si>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</si>
  <si>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</si>
  <si>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</si>
  <si>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</si>
  <si>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</si>
  <si>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</si>
  <si>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</si>
  <si>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</si>
  <si>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</si>
  <si>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</si>
  <si>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</si>
  <si>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</si>
  <si>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</si>
  <si>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</si>
  <si>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</si>
  <si>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</si>
  <si>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</si>
  <si>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</si>
  <si>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</si>
  <si>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</si>
  <si>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</si>
  <si>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</si>
  <si>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</si>
  <si>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</si>
  <si>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</si>
  <si>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</si>
  <si>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</si>
  <si>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</si>
  <si>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</si>
  <si>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</si>
  <si>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</si>
  <si>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</si>
  <si>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</si>
  <si>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</si>
  <si>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</si>
  <si>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</si>
  <si>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</si>
  <si>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</si>
  <si>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</si>
  <si>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</si>
  <si>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</si>
  <si>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</si>
  <si>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</si>
  <si>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</si>
  <si>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</si>
  <si>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</si>
  <si>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</si>
  <si>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</si>
  <si>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</si>
  <si>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</si>
  <si>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</si>
  <si>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</si>
  <si>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</si>
  <si>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</si>
  <si>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</si>
  <si>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</si>
  <si>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</si>
  <si>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</si>
  <si>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</si>
  <si>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</si>
  <si>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</si>
  <si>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</si>
  <si>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</si>
  <si>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</si>
  <si>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</si>
  <si>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</si>
  <si>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</si>
  <si>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</si>
  <si>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</si>
  <si>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</si>
  <si>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</si>
  <si>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</si>
  <si>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</si>
  <si>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</si>
  <si>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</si>
  <si>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</si>
  <si>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</si>
  <si>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</si>
  <si>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</si>
  <si>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</si>
  <si>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</si>
  <si>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</si>
  <si>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</si>
  <si>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</si>
  <si>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</si>
  <si>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</si>
  <si>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</si>
  <si>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</si>
  <si>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</si>
  <si>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</si>
  <si>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</si>
  <si>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</si>
  <si>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</si>
  <si>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</si>
  <si>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</si>
  <si>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</si>
  <si>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</si>
  <si>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</si>
  <si>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</si>
  <si>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</si>
  <si>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</si>
  <si>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</si>
  <si>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</si>
  <si>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</si>
  <si>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</si>
  <si>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</si>
  <si>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</si>
  <si>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</si>
  <si>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</si>
  <si>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</si>
  <si>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</si>
  <si>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</si>
  <si>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</si>
  <si>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</si>
  <si>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</si>
  <si>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</si>
  <si>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</si>
  <si>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</si>
  <si>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</si>
  <si>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</si>
  <si>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</si>
  <si>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</si>
  <si>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</si>
  <si>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</si>
  <si>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</si>
  <si>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</si>
  <si>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</si>
  <si>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</si>
  <si>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</si>
  <si>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</si>
  <si>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</si>
  <si>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</si>
  <si>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</si>
  <si>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</si>
  <si>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</si>
  <si>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</si>
  <si>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</si>
  <si>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</si>
  <si>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</si>
  <si>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</si>
  <si>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</si>
  <si>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</si>
  <si>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</si>
  <si>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</si>
  <si>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</si>
  <si>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</si>
  <si>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</si>
  <si>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</si>
  <si>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</si>
  <si>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</si>
  <si>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</si>
  <si>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</si>
  <si>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</si>
  <si>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</si>
  <si>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</si>
  <si>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</si>
  <si>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</si>
  <si>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</si>
  <si>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</si>
  <si>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</si>
  <si>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</si>
  <si>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</si>
  <si>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</si>
  <si>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</si>
  <si>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</si>
  <si>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</si>
  <si>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</si>
  <si>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</si>
  <si>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</si>
  <si>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</si>
  <si>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</si>
  <si>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</si>
  <si>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</si>
  <si>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</si>
  <si>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</si>
  <si>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</si>
  <si>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</si>
  <si>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</si>
  <si>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</si>
  <si>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</si>
  <si>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</si>
  <si>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</si>
  <si>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</si>
  <si>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</si>
  <si>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</si>
  <si>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</si>
  <si>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</si>
  <si>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</si>
  <si>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</si>
  <si>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</si>
  <si>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</si>
  <si>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</si>
  <si>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</si>
  <si>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</si>
  <si>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</si>
  <si>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</si>
  <si>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</si>
  <si>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</si>
  <si>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</si>
  <si>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</si>
  <si>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</si>
  <si>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</si>
  <si>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</si>
  <si>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</si>
  <si>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</si>
  <si>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</si>
  <si>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</si>
  <si>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</si>
  <si>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</si>
  <si>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</si>
  <si>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</si>
  <si>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</si>
  <si>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</si>
  <si>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</si>
  <si>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</si>
  <si>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</si>
  <si>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</si>
  <si>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</si>
  <si>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</si>
  <si>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</si>
  <si>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</si>
  <si>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</si>
  <si>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</si>
  <si>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</si>
  <si>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</si>
  <si>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</si>
  <si>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</si>
  <si>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</si>
  <si>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</si>
  <si>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</si>
  <si>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</si>
  <si>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</si>
  <si>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</si>
  <si>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</si>
  <si>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</si>
  <si>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</si>
  <si>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</si>
  <si>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</si>
  <si>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</si>
  <si>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</si>
  <si>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</si>
  <si>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</si>
  <si>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</si>
  <si>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</si>
  <si>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</si>
  <si>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</si>
  <si>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</si>
  <si>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</si>
  <si>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</si>
  <si>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</si>
  <si>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</si>
  <si>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</si>
  <si>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</si>
  <si>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</si>
  <si>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</si>
  <si>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</si>
  <si>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</si>
  <si>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</si>
  <si>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</si>
  <si>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</si>
  <si>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</si>
  <si>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</si>
  <si>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</si>
  <si>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</si>
  <si>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</si>
  <si>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</si>
  <si>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</si>
  <si>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</si>
  <si>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</si>
  <si>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</si>
  <si>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</si>
  <si>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</si>
  <si>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</si>
  <si>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</si>
  <si>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</si>
  <si>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</si>
  <si>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</si>
  <si>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</si>
  <si>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</si>
  <si>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</si>
  <si>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</si>
  <si>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</si>
  <si>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</si>
  <si>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</si>
  <si>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</si>
  <si>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</si>
  <si>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</si>
  <si>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</si>
  <si>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</si>
  <si>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</si>
  <si>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</si>
  <si>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</si>
  <si>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</si>
  <si>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</si>
  <si>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</si>
  <si>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</si>
  <si>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</si>
  <si>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</si>
  <si>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</si>
  <si>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</si>
  <si>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</si>
  <si>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</si>
  <si>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</si>
  <si>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</si>
  <si>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</si>
  <si>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</si>
  <si>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</si>
  <si>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</si>
  <si>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</si>
  <si>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</si>
  <si>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</si>
  <si>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</si>
  <si>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</si>
  <si>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</si>
  <si>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</si>
  <si>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</si>
  <si>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</si>
  <si>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</si>
  <si>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</si>
  <si>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</si>
  <si>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</si>
  <si>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</si>
  <si>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</si>
  <si>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</si>
  <si>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</si>
  <si>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</si>
  <si>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</si>
  <si>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</si>
  <si>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</si>
  <si>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</si>
  <si>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</si>
  <si>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</si>
  <si>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</si>
  <si>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</si>
  <si>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</si>
  <si>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</si>
  <si>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</si>
  <si>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</si>
  <si>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</si>
  <si>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</si>
  <si>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</si>
  <si>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</si>
  <si>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</si>
  <si>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</si>
  <si>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</si>
  <si>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</si>
  <si>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</si>
  <si>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</si>
  <si>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</si>
  <si>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</si>
  <si>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</si>
  <si>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</si>
  <si>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</si>
  <si>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</si>
  <si>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</si>
  <si>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</si>
  <si>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</si>
  <si>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</si>
  <si>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</si>
  <si>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</si>
  <si>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</si>
  <si>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</si>
  <si>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</si>
  <si>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</si>
  <si>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</si>
  <si>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</si>
  <si>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</si>
  <si>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</si>
  <si>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</si>
  <si>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</si>
  <si>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</si>
  <si>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</si>
  <si>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</si>
  <si>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</si>
  <si>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</si>
  <si>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</si>
  <si>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</si>
  <si>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</si>
  <si>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</si>
  <si>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</si>
  <si>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</si>
  <si>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</si>
  <si>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</si>
  <si>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</si>
  <si>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</si>
  <si>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</si>
  <si>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</si>
  <si>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</si>
  <si>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</si>
  <si>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</si>
  <si>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</si>
  <si>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</si>
  <si>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</si>
  <si>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</si>
  <si>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</si>
  <si>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</si>
  <si>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</si>
  <si>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</si>
  <si>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</si>
  <si>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</si>
  <si>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</si>
  <si>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</si>
  <si>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</si>
  <si>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</si>
  <si>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</si>
  <si>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</si>
  <si>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</si>
  <si>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</si>
  <si>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</si>
  <si>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</si>
  <si>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</si>
  <si>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</si>
  <si>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</si>
  <si>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</si>
  <si>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</si>
  <si>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</si>
  <si>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</si>
  <si>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</si>
  <si>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</si>
  <si>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</si>
  <si>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</si>
  <si>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</si>
  <si>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</si>
  <si>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</si>
  <si>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</si>
  <si>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</si>
  <si>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</si>
  <si>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</si>
  <si>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</si>
  <si>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</si>
  <si>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</si>
  <si>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</si>
  <si>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</si>
  <si>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</si>
  <si>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</si>
  <si>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</si>
  <si>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</si>
  <si>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</si>
  <si>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</si>
  <si>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</si>
  <si>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</si>
  <si>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</si>
  <si>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</si>
  <si>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</si>
  <si>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</si>
  <si>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</si>
  <si>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</si>
  <si>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</si>
  <si>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</si>
  <si>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</si>
  <si>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</si>
  <si>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</si>
  <si>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</si>
  <si>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</si>
  <si>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</si>
  <si>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</si>
  <si>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</si>
  <si>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</si>
  <si>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</si>
  <si>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</si>
  <si>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</si>
  <si>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</si>
  <si>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</si>
  <si>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</si>
  <si>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</si>
  <si>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</si>
  <si>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</si>
  <si>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</si>
  <si>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</si>
  <si>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</si>
  <si>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</si>
  <si>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</si>
  <si>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</si>
  <si>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</si>
  <si>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</si>
  <si>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</si>
  <si>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</si>
  <si>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</si>
  <si>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</si>
  <si>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</si>
  <si>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</si>
  <si>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</si>
  <si>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</si>
  <si>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</si>
  <si>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</si>
  <si>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</si>
  <si>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</si>
  <si>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</si>
  <si>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</si>
  <si>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</si>
  <si>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</si>
  <si>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</si>
  <si>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</si>
  <si>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</si>
  <si>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</si>
  <si>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</si>
  <si>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</si>
  <si>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</si>
  <si>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</si>
  <si>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</si>
  <si>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</si>
  <si>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</si>
  <si>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</si>
  <si>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</si>
  <si>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</si>
  <si>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</si>
  <si>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</si>
  <si>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</si>
  <si>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</si>
  <si>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</si>
  <si>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</si>
  <si>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</si>
  <si>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</si>
  <si>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</si>
  <si>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</si>
  <si>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</si>
  <si>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</si>
  <si>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</si>
  <si>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</si>
  <si>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</si>
  <si>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</si>
  <si>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</si>
  <si>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</si>
  <si>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</si>
  <si>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</si>
  <si>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</si>
  <si>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</si>
  <si>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</si>
  <si>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</si>
  <si>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</si>
  <si>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</si>
  <si>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</si>
  <si>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</si>
  <si>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</si>
  <si>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</si>
  <si>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</si>
  <si>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</si>
  <si>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</si>
  <si>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</si>
  <si>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</si>
  <si>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</si>
  <si>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</si>
  <si>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</si>
  <si>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</si>
  <si>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</si>
  <si>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</si>
  <si>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</si>
  <si>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</si>
  <si>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</si>
  <si>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</si>
  <si>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</si>
  <si>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</si>
  <si>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</si>
  <si>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</si>
  <si>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</si>
  <si>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</si>
  <si>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</si>
  <si>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</si>
  <si>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</si>
  <si>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</si>
  <si>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</si>
  <si>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</si>
  <si>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</si>
  <si>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</si>
  <si>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</si>
  <si>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</si>
  <si>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</si>
  <si>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</si>
  <si>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</si>
  <si>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</si>
  <si>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</si>
  <si>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</si>
  <si>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</si>
  <si>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</si>
  <si>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</si>
  <si>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</si>
  <si>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</si>
  <si>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</si>
  <si>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</si>
  <si>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</si>
  <si>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</si>
  <si>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</si>
  <si>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</si>
  <si>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</si>
  <si>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</si>
  <si>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</si>
  <si>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</si>
  <si>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</si>
  <si>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</si>
  <si>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</si>
  <si>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</si>
  <si>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</si>
  <si>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</si>
  <si>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</si>
  <si>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</si>
  <si>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</si>
  <si>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</si>
  <si>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</si>
  <si>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</si>
  <si>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</si>
  <si>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</si>
  <si>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</si>
  <si>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</si>
  <si>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</si>
  <si>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</si>
  <si>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</si>
  <si>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</si>
  <si>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</si>
  <si>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</si>
  <si>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</si>
  <si>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</si>
  <si>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</si>
  <si>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</si>
  <si>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</si>
  <si>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</si>
  <si>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</si>
  <si>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</si>
  <si>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</si>
  <si>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</si>
  <si>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</si>
  <si>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</si>
  <si>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</si>
  <si>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</si>
  <si>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</si>
  <si>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</si>
  <si>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</si>
  <si>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</si>
  <si>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</si>
  <si>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</si>
  <si>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</si>
  <si>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</si>
  <si>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</si>
  <si>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</si>
  <si>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</si>
  <si>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</si>
  <si>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</si>
  <si>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</si>
  <si>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</si>
  <si>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</si>
  <si>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</si>
  <si>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</si>
  <si>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</si>
  <si>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</si>
  <si>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</si>
  <si>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</si>
  <si>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</si>
  <si>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</si>
  <si>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</si>
  <si>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</si>
  <si>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</si>
  <si>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</si>
  <si>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</si>
  <si>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</si>
  <si>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</si>
  <si>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</si>
  <si>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</si>
  <si>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</si>
  <si>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</si>
  <si>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</si>
  <si>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</si>
  <si>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</si>
  <si>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</si>
  <si>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</si>
  <si>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</si>
  <si>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</si>
  <si>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</si>
  <si>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</si>
  <si>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</si>
  <si>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</si>
  <si>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</si>
  <si>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</si>
  <si>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</si>
  <si>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</si>
  <si>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</si>
  <si>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</si>
  <si>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</si>
  <si>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</si>
  <si>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</si>
  <si>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</si>
  <si>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</si>
  <si>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</si>
  <si>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</si>
  <si>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</si>
  <si>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</si>
  <si>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</si>
  <si>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</si>
  <si>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</si>
  <si>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</si>
  <si>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</si>
  <si>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</si>
  <si>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</si>
  <si>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</si>
  <si>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</si>
  <si>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</si>
  <si>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</si>
  <si>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</si>
  <si>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</si>
  <si>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</si>
  <si>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</si>
  <si>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</si>
  <si>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</si>
  <si>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</si>
  <si>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</si>
  <si>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</si>
  <si>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</si>
  <si>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</si>
  <si>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</si>
  <si>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</si>
  <si>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</si>
  <si>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</si>
  <si>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</si>
  <si>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</si>
  <si>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</si>
  <si>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</si>
  <si>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</si>
  <si>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</si>
  <si>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</si>
  <si>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</si>
  <si>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</si>
  <si>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</si>
  <si>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</si>
  <si>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</si>
  <si>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</si>
  <si>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</si>
  <si>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</si>
  <si>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</si>
  <si>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</si>
  <si>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</si>
  <si>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</si>
  <si>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</si>
  <si>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</si>
  <si>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</si>
  <si>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</si>
  <si>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</si>
  <si>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</si>
  <si>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</si>
  <si>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</si>
  <si>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</si>
  <si>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</si>
  <si>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</si>
  <si>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</si>
  <si>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</si>
  <si>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</si>
  <si>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</si>
  <si>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</si>
  <si>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</si>
  <si>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</si>
  <si>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</si>
  <si>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</si>
  <si>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</si>
  <si>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</si>
  <si>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</si>
  <si>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</si>
  <si>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</si>
  <si>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</si>
  <si>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</si>
  <si>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</si>
  <si>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</si>
  <si>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</si>
  <si>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</si>
  <si>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</si>
  <si>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</si>
  <si>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</si>
  <si>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</si>
  <si>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</si>
  <si>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</si>
  <si>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</si>
  <si>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</si>
  <si>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</si>
  <si>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</si>
  <si>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</si>
  <si>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</si>
  <si>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</si>
  <si>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</si>
  <si>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</si>
  <si>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</si>
  <si>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</si>
  <si>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</si>
  <si>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</si>
  <si>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</si>
  <si>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</si>
  <si>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</si>
  <si>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</si>
  <si>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</si>
  <si>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</si>
  <si>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</si>
  <si>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</si>
  <si>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</si>
  <si>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</si>
  <si>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</si>
  <si>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</si>
  <si>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</si>
  <si>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</si>
  <si>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</si>
  <si>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</si>
  <si>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</si>
  <si>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</si>
  <si>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</si>
  <si>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</si>
  <si>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</si>
  <si>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</si>
  <si>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</si>
  <si>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</si>
  <si>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</si>
  <si>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</si>
  <si>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</si>
  <si>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</si>
  <si>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</si>
  <si>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</si>
  <si>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</si>
  <si>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</si>
  <si>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</si>
  <si>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</si>
  <si>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</si>
  <si>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</si>
  <si>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</si>
  <si>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</si>
  <si>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</si>
  <si>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</si>
  <si>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</si>
  <si>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</si>
  <si>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</si>
  <si>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</si>
  <si>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</si>
  <si>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</si>
  <si>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</si>
  <si>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</si>
  <si>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</si>
  <si>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</si>
  <si>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</si>
  <si>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</si>
  <si>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</si>
  <si>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</si>
  <si>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</si>
  <si>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</si>
  <si>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</si>
  <si>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</si>
  <si>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</si>
  <si>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</si>
  <si>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</si>
  <si>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</si>
  <si>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</si>
  <si>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</si>
  <si>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</si>
  <si>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</si>
  <si>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</si>
  <si>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</si>
  <si>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</si>
  <si>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</si>
  <si>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</si>
  <si>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</si>
  <si>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</si>
  <si>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</si>
  <si>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</si>
  <si>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</si>
  <si>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</si>
  <si>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</si>
  <si>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</si>
  <si>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</si>
  <si>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</si>
  <si>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</si>
  <si>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</si>
  <si>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</si>
  <si>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</si>
  <si>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</si>
  <si>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</si>
  <si>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</si>
  <si>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</si>
  <si>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</si>
  <si>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</si>
  <si>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</si>
  <si>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</si>
  <si>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</si>
  <si>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</si>
  <si>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</si>
  <si>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</si>
  <si>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</si>
  <si>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</si>
  <si>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</si>
  <si>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</si>
  <si>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</si>
  <si>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</si>
  <si>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</si>
  <si>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</si>
  <si>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</si>
  <si>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</si>
  <si>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</si>
  <si>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</si>
  <si>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</si>
  <si>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</si>
  <si>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</si>
  <si>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</si>
  <si>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</si>
  <si>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</si>
  <si>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</si>
  <si>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</si>
  <si>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</si>
  <si>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</si>
  <si>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</si>
  <si>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</si>
  <si>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</si>
  <si>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</si>
  <si>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</si>
  <si>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</si>
  <si>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</si>
  <si>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</si>
  <si>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</si>
  <si>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</si>
  <si>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</si>
  <si>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</si>
  <si>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</si>
  <si>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</si>
  <si>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</si>
  <si>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</si>
  <si>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</si>
  <si>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</si>
  <si>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</si>
  <si>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</si>
  <si>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</si>
  <si>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</si>
  <si>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</si>
  <si>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</si>
  <si>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</si>
  <si>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</si>
  <si>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</si>
  <si>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</si>
  <si>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</si>
  <si>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</si>
  <si>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</si>
  <si>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</si>
  <si>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</si>
  <si>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</si>
  <si>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</si>
  <si>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</si>
  <si>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</si>
  <si>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</si>
  <si>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</si>
  <si>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</si>
  <si>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</si>
  <si>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</si>
  <si>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</si>
  <si>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</si>
  <si>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</si>
  <si>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</si>
  <si>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</si>
  <si>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</si>
  <si>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</si>
  <si>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</si>
  <si>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</si>
  <si>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</si>
  <si>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</si>
  <si>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</si>
  <si>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</si>
  <si>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</si>
  <si>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</si>
  <si>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</si>
  <si>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</si>
  <si>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</si>
  <si>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</si>
  <si>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</si>
  <si>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</si>
  <si>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</si>
  <si>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</si>
  <si>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</si>
  <si>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</si>
  <si>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</si>
  <si>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</si>
  <si>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</si>
  <si>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</si>
  <si>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</si>
  <si>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</si>
  <si>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</si>
  <si>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</si>
  <si>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</si>
  <si>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</si>
  <si>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</si>
  <si>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</si>
  <si>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</si>
  <si>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</si>
  <si>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</si>
  <si>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</si>
  <si>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</si>
  <si>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</si>
  <si>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</si>
  <si>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</si>
  <si>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</si>
  <si>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</si>
  <si>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</si>
  <si>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</si>
  <si>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</si>
  <si>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</si>
  <si>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</si>
  <si>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</si>
  <si>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</si>
  <si>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</si>
  <si>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</si>
  <si>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</si>
  <si>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</si>
  <si>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</si>
  <si>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</si>
  <si>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</si>
  <si>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</si>
  <si>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</si>
  <si>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</si>
  <si>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</si>
  <si>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</si>
  <si>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</si>
  <si>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</si>
  <si>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</si>
  <si>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</si>
  <si>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</si>
  <si>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</si>
  <si>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</si>
  <si>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</si>
  <si>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</si>
  <si>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</si>
  <si>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</si>
  <si>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</si>
  <si>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</si>
  <si>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</si>
  <si>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</si>
  <si>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</si>
  <si>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</si>
  <si>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</si>
  <si>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</si>
  <si>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</si>
  <si>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</si>
  <si>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</si>
  <si>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</si>
  <si>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</si>
  <si>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</si>
  <si>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</si>
  <si>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</si>
  <si>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</si>
  <si>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</si>
  <si>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</si>
  <si>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</si>
  <si>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</si>
  <si>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</si>
  <si>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</si>
  <si>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</si>
  <si>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</si>
  <si>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</si>
  <si>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</si>
  <si>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</si>
  <si>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</si>
  <si>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</si>
  <si>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</si>
  <si>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</si>
  <si>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</si>
  <si>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</si>
  <si>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</si>
  <si>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</si>
  <si>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</si>
  <si>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</si>
  <si>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</si>
  <si>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</si>
  <si>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</si>
  <si>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</si>
  <si>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</si>
  <si>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</si>
  <si>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</si>
  <si>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</si>
  <si>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</si>
  <si>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</si>
  <si>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</si>
  <si>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</si>
  <si>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</si>
  <si>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</si>
  <si>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</si>
  <si>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</si>
  <si>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</si>
  <si>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</si>
  <si>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</si>
  <si>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</si>
  <si>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</si>
  <si>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</si>
  <si>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</si>
  <si>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</si>
  <si>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</si>
  <si>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</si>
  <si>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</si>
  <si>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</si>
  <si>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</si>
  <si>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</si>
  <si>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</si>
  <si>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</si>
  <si>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</si>
  <si>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</si>
  <si>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</si>
  <si>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</si>
  <si>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</si>
  <si>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</si>
  <si>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</si>
  <si>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</si>
  <si>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</si>
  <si>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</si>
  <si>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</si>
  <si>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</si>
  <si>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</si>
  <si>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</si>
  <si>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</si>
  <si>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</si>
  <si>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</si>
  <si>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</si>
  <si>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</si>
  <si>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</si>
  <si>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</si>
  <si>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</si>
  <si>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</si>
  <si>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</si>
  <si>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</si>
  <si>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</si>
  <si>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</si>
  <si>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</si>
  <si>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</si>
  <si>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</si>
  <si>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</si>
  <si>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</si>
  <si>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</si>
  <si>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</si>
  <si>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</si>
  <si>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</si>
  <si>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</si>
  <si>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</si>
  <si>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</si>
  <si>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</si>
  <si>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</si>
  <si>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</si>
  <si>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</si>
  <si>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</si>
  <si>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</si>
  <si>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</si>
  <si>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</si>
  <si>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</si>
  <si>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</si>
  <si>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</si>
  <si>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</si>
  <si>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</si>
  <si>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</si>
  <si>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</si>
  <si>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</si>
  <si>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</si>
  <si>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</si>
  <si>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</si>
  <si>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</si>
  <si>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</si>
  <si>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</si>
  <si>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</si>
  <si>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</si>
  <si>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</si>
  <si>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</si>
  <si>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</si>
  <si>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</si>
  <si>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</si>
  <si>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</si>
  <si>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</si>
  <si>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</si>
  <si>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</si>
  <si>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</si>
  <si>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</si>
  <si>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</si>
  <si>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</si>
  <si>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</si>
  <si>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</si>
  <si>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</si>
  <si>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</si>
  <si>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</si>
  <si>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</si>
  <si>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</si>
  <si>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</si>
  <si>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</si>
  <si>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</si>
  <si>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</si>
  <si>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</si>
  <si>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</si>
  <si>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</si>
  <si>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</si>
  <si>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</si>
  <si>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</si>
  <si>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</si>
  <si>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</si>
  <si>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</si>
  <si>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</si>
  <si>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</si>
  <si>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</si>
  <si>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</si>
  <si>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</si>
  <si>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</si>
  <si>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</si>
  <si>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</si>
  <si>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</si>
  <si>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</si>
  <si>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</si>
  <si>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</si>
  <si>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</si>
  <si>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</si>
  <si>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</si>
  <si>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</si>
  <si>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</si>
  <si>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</si>
  <si>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</si>
  <si>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</si>
  <si>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</si>
  <si>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</si>
  <si>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</si>
  <si>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</si>
  <si>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</si>
  <si>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</si>
  <si>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</si>
  <si>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</si>
  <si>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</si>
  <si>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</si>
  <si>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</si>
  <si>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</si>
  <si>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</si>
  <si>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</si>
  <si>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</si>
  <si>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</si>
  <si>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</si>
  <si>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</si>
  <si>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</si>
  <si>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</si>
  <si>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</si>
  <si>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</si>
  <si>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</si>
  <si>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</si>
  <si>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</si>
  <si>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</si>
  <si>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</si>
  <si>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</si>
  <si>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</si>
  <si>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</si>
  <si>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</si>
  <si>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</si>
  <si>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</si>
  <si>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</si>
  <si>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</si>
  <si>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</si>
  <si>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</si>
  <si>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</si>
  <si>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</si>
  <si>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</si>
  <si>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</si>
  <si>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</si>
  <si>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</si>
  <si>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</si>
  <si>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</si>
  <si>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</si>
  <si>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</si>
  <si>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</si>
  <si>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</si>
  <si>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</si>
  <si>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</si>
  <si>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</si>
  <si>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</si>
  <si>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</si>
  <si>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</si>
  <si>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</si>
  <si>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</si>
  <si>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</si>
  <si>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</si>
  <si>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</si>
  <si>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</si>
  <si>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</si>
  <si>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</si>
  <si>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</si>
  <si>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</si>
  <si>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</si>
  <si>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</si>
  <si>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</si>
  <si>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</si>
  <si>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</si>
  <si>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</si>
  <si>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</si>
  <si>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</si>
  <si>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</si>
  <si>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</si>
  <si>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</si>
  <si>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</si>
  <si>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</si>
  <si>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</si>
  <si>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</si>
  <si>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</si>
  <si>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</si>
  <si>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</si>
  <si>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</si>
  <si>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</si>
  <si>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</si>
  <si>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</si>
  <si>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</si>
  <si>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</si>
  <si>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</si>
  <si>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</si>
  <si>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</si>
  <si>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</si>
  <si>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</si>
  <si>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</si>
  <si>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</si>
  <si>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</si>
  <si>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</si>
  <si>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</si>
  <si>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</si>
  <si>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</si>
  <si>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</si>
  <si>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</si>
  <si>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</si>
  <si>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</si>
  <si>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</si>
  <si>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</si>
  <si>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</si>
  <si>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</si>
  <si>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</si>
  <si>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</si>
  <si>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</si>
  <si>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</si>
  <si>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</si>
  <si>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</si>
  <si>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</si>
  <si>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</si>
  <si>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</si>
  <si>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</si>
  <si>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</si>
  <si>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</si>
  <si>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</si>
  <si>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</si>
  <si>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</si>
  <si>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</si>
  <si>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</si>
  <si>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</si>
  <si>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</si>
  <si>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</si>
  <si>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</si>
  <si>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</si>
  <si>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</si>
  <si>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</si>
  <si>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</si>
  <si>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</si>
  <si>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</si>
  <si>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</si>
  <si>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</si>
  <si>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</si>
  <si>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</si>
  <si>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</si>
  <si>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</si>
  <si>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</si>
  <si>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</si>
  <si>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</si>
  <si>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</si>
  <si>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</si>
  <si>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</si>
  <si>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</si>
  <si>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</si>
  <si>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</si>
  <si>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</si>
  <si>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</si>
  <si>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</si>
  <si>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</si>
  <si>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</si>
  <si>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</si>
  <si>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</si>
  <si>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</si>
  <si>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</si>
  <si>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</si>
  <si>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</si>
  <si>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</si>
  <si>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</si>
  <si>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</si>
  <si>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</si>
  <si>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</si>
  <si>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</si>
  <si>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</si>
  <si>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</si>
  <si>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</si>
  <si>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</si>
  <si>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</si>
  <si>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</si>
  <si>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</si>
  <si>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</si>
  <si>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</si>
  <si>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</si>
  <si>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</si>
  <si>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</si>
  <si>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</si>
  <si>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</si>
  <si>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</si>
  <si>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</si>
  <si>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</si>
  <si>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</si>
  <si>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</si>
  <si>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</si>
  <si>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</si>
  <si>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</si>
  <si>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</si>
  <si>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</si>
  <si>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</si>
  <si>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</si>
  <si>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</si>
  <si>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</si>
  <si>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</si>
  <si>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</si>
  <si>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</si>
  <si>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</si>
  <si>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</si>
  <si>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</si>
  <si>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</si>
  <si>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</si>
  <si>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</si>
  <si>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</si>
  <si>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</si>
  <si>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</si>
  <si>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</si>
  <si>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</si>
  <si>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</si>
  <si>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</si>
  <si>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</si>
  <si>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</si>
  <si>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</si>
  <si>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</si>
  <si>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</si>
  <si>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</si>
  <si>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</si>
  <si>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</si>
  <si>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</si>
  <si>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</si>
  <si>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</si>
  <si>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</si>
  <si>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</si>
  <si>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</si>
  <si>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</si>
  <si>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</si>
  <si>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</si>
  <si>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</si>
  <si>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</si>
  <si>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</si>
  <si>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</si>
  <si>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</si>
  <si>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</si>
  <si>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</si>
  <si>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</si>
  <si>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</si>
  <si>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</si>
  <si>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</si>
  <si>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</si>
  <si>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</si>
  <si>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</si>
  <si>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</si>
  <si>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</si>
  <si>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</si>
  <si>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</si>
  <si>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</si>
  <si>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</si>
  <si>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</si>
  <si>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</si>
  <si>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</si>
  <si>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</si>
  <si>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</si>
  <si>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</si>
  <si>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</si>
  <si>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</si>
  <si>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</si>
  <si>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</si>
  <si>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</si>
  <si>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</si>
  <si>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</si>
  <si>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</si>
  <si>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</si>
  <si>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</si>
  <si>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</si>
  <si>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</si>
  <si>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</si>
  <si>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</si>
  <si>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</si>
  <si>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</si>
  <si>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</si>
  <si>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</si>
  <si>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</si>
  <si>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</si>
  <si>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</si>
  <si>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</si>
  <si>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</si>
  <si>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</si>
  <si>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</si>
  <si>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</si>
  <si>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</si>
  <si>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</si>
  <si>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</si>
  <si>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</si>
  <si>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</si>
  <si>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</si>
  <si>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</si>
  <si>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</si>
  <si>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</si>
  <si>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</si>
  <si>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</si>
  <si>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</si>
  <si>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</si>
  <si>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</si>
  <si>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</si>
  <si>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</si>
  <si>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</si>
  <si>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</si>
  <si>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</si>
  <si>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</si>
  <si>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</si>
  <si>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</si>
  <si>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</si>
  <si>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</si>
  <si>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</si>
  <si>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</si>
  <si>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</si>
  <si>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</si>
  <si>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</si>
  <si>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</si>
  <si>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</si>
  <si>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</si>
  <si>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</si>
  <si>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</si>
  <si>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</si>
  <si>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</si>
  <si>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</si>
  <si>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</si>
  <si>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</si>
  <si>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</si>
  <si>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</si>
  <si>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</si>
  <si>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</si>
  <si>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</si>
  <si>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</si>
  <si>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</si>
  <si>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</si>
  <si>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</si>
  <si>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</si>
  <si>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</si>
  <si>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</si>
  <si>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</si>
  <si>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</si>
  <si>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</si>
  <si>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</si>
  <si>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</si>
  <si>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</si>
  <si>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</si>
  <si>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</si>
  <si>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</si>
  <si>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</si>
  <si>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</si>
  <si>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</si>
  <si>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</si>
  <si>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</si>
  <si>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</si>
  <si>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</si>
  <si>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</si>
  <si>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</si>
  <si>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</si>
  <si>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</si>
  <si>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</si>
  <si>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</si>
  <si>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</si>
  <si>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</si>
  <si>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</si>
  <si>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</si>
  <si>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</si>
  <si>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</si>
  <si>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</si>
  <si>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</si>
  <si>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</si>
  <si>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</si>
  <si>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</si>
  <si>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</si>
  <si>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</si>
  <si>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</si>
  <si>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</si>
  <si>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</si>
  <si>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</si>
  <si>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</si>
  <si>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</si>
  <si>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</si>
  <si>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</si>
  <si>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</si>
  <si>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</si>
  <si>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</si>
  <si>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</si>
  <si>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</si>
  <si>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</si>
  <si>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</si>
  <si>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</si>
  <si>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</si>
  <si>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</si>
  <si>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</si>
  <si>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</si>
  <si>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</si>
  <si>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</si>
  <si>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</si>
  <si>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</si>
  <si>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</si>
  <si>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</si>
  <si>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</si>
  <si>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</si>
  <si>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</si>
  <si>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</si>
  <si>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</si>
  <si>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</si>
  <si>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</si>
  <si>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</si>
  <si>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</si>
  <si>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</si>
  <si>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</si>
  <si>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</si>
  <si>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</si>
  <si>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</si>
  <si>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</si>
  <si>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</si>
  <si>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</si>
  <si>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</si>
  <si>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</si>
  <si>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</si>
  <si>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</si>
  <si>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</si>
  <si>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</si>
  <si>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</si>
  <si>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</si>
  <si>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</si>
  <si>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</si>
  <si>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</si>
  <si>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</si>
  <si>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</si>
  <si>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</si>
  <si>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</si>
  <si>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</si>
  <si>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</si>
  <si>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</si>
  <si>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</si>
  <si>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</si>
  <si>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</si>
  <si>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</si>
  <si>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</si>
  <si>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</si>
  <si>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</si>
  <si>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</si>
  <si>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</si>
  <si>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</si>
  <si>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</si>
  <si>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</si>
  <si>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</si>
  <si>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</si>
  <si>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</si>
  <si>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</si>
  <si>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</si>
  <si>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</si>
  <si>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</si>
  <si>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</si>
  <si>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</si>
  <si>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</si>
  <si>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</si>
  <si>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</si>
  <si>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</si>
  <si>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</si>
  <si>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</si>
  <si>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</si>
  <si>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</si>
  <si>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</si>
  <si>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</si>
  <si>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</si>
  <si>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</si>
  <si>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</si>
  <si>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</si>
  <si>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</si>
  <si>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</si>
  <si>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</si>
  <si>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</si>
  <si>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</si>
  <si>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</si>
  <si>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</si>
  <si>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</si>
  <si>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</si>
  <si>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</si>
  <si>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</si>
  <si>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</si>
  <si>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</si>
  <si>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</si>
  <si>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</si>
  <si>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</si>
  <si>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</si>
  <si>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</si>
  <si>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</si>
  <si>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</si>
  <si>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</si>
  <si>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</si>
  <si>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</si>
  <si>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</si>
  <si>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</si>
  <si>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</si>
  <si>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</si>
  <si>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</si>
  <si>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</si>
  <si>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</si>
  <si>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</si>
  <si>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</si>
  <si>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</si>
  <si>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</si>
  <si>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</si>
  <si>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</si>
  <si>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</si>
  <si>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</si>
  <si>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</si>
  <si>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</si>
  <si>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</si>
  <si>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</si>
  <si>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</si>
  <si>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</si>
  <si>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</si>
  <si>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</si>
  <si>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</si>
  <si>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</si>
  <si>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</si>
  <si>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</si>
  <si>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</si>
  <si>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</si>
  <si>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</si>
  <si>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</si>
  <si>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</si>
  <si>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</si>
  <si>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</si>
  <si>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</si>
  <si>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</si>
  <si>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</si>
  <si>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</si>
  <si>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</si>
  <si>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</si>
  <si>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</si>
  <si>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</si>
  <si>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</si>
  <si>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</si>
  <si>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</si>
  <si>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</si>
  <si>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</si>
  <si>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</si>
  <si>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</si>
  <si>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</si>
  <si>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</si>
  <si>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</si>
  <si>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</si>
  <si>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</si>
  <si>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</si>
  <si>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</si>
  <si>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</si>
  <si>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</si>
  <si>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</si>
  <si>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</si>
  <si>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</si>
  <si>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</si>
  <si>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</si>
  <si>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</si>
  <si>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</si>
  <si>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</si>
  <si>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</si>
  <si>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</si>
  <si>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</si>
  <si>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</si>
  <si>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</si>
  <si>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</si>
  <si>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</si>
  <si>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</si>
  <si>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</si>
  <si>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</si>
  <si>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</si>
  <si>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</si>
  <si>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</si>
  <si>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</si>
  <si>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</si>
  <si>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</si>
  <si>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</si>
  <si>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</si>
  <si>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</si>
  <si>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</si>
  <si>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</si>
  <si>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</si>
  <si>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</si>
  <si>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</si>
  <si>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</si>
  <si>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</si>
  <si>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</si>
  <si>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</si>
  <si>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</si>
  <si>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</si>
  <si>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</si>
  <si>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</si>
  <si>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</si>
  <si>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</si>
  <si>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</si>
  <si>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</si>
  <si>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</si>
  <si>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</si>
  <si>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</si>
  <si>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</si>
  <si>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</si>
  <si>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</si>
  <si>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</si>
  <si>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</si>
  <si>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</si>
  <si>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</si>
  <si>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</si>
  <si>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</si>
  <si>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</si>
  <si>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</si>
  <si>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</si>
  <si>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</si>
  <si>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</si>
  <si>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</si>
  <si>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</si>
  <si>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</si>
  <si>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</si>
  <si>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</si>
  <si>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</si>
  <si>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</si>
  <si>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</si>
  <si>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</si>
  <si>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</si>
  <si>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</si>
  <si>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</si>
  <si>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</si>
  <si>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</si>
  <si>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</si>
  <si>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</si>
  <si>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</si>
  <si>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</si>
  <si>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</si>
  <si>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</si>
  <si>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</si>
  <si>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</si>
  <si>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</si>
  <si>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</si>
  <si>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</si>
  <si>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</si>
  <si>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</si>
  <si>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</si>
  <si>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</si>
  <si>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</si>
  <si>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</si>
  <si>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</si>
  <si>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</si>
  <si>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</si>
  <si>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</si>
  <si>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</si>
  <si>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</si>
  <si>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</si>
  <si>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</si>
  <si>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</si>
  <si>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</si>
  <si>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</si>
  <si>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</si>
  <si>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</si>
  <si>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</si>
  <si>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</si>
  <si>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</si>
  <si>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</si>
  <si>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</si>
  <si>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</si>
  <si>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</si>
  <si>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</si>
  <si>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</si>
  <si>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</si>
  <si>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</si>
  <si>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</si>
  <si>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</si>
  <si>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</si>
  <si>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</si>
  <si>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</si>
  <si>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</si>
  <si>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</si>
  <si>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</si>
  <si>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</si>
  <si>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</si>
  <si>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</si>
  <si>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</si>
  <si>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</si>
  <si>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</si>
  <si>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</si>
  <si>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</si>
  <si>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</si>
  <si>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</si>
  <si>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</si>
  <si>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</si>
  <si>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</si>
  <si>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</si>
  <si>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</si>
  <si>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</si>
  <si>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</si>
  <si>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</si>
  <si>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</si>
  <si>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</si>
  <si>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</si>
  <si>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</si>
  <si>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</si>
  <si>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</si>
  <si>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</si>
  <si>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</si>
  <si>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</si>
  <si>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</si>
  <si>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</si>
  <si>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</si>
  <si>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</si>
  <si>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</si>
  <si>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</si>
  <si>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</si>
  <si>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</si>
  <si>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</si>
  <si>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</si>
  <si>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</si>
  <si>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</si>
  <si>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</si>
  <si>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</si>
  <si>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</si>
  <si>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</si>
  <si>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</si>
  <si>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</si>
  <si>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</si>
  <si>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</si>
  <si>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</si>
  <si>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</si>
  <si>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</si>
  <si>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</si>
  <si>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</si>
  <si>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</si>
  <si>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</si>
  <si>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</si>
  <si>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</si>
  <si>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</si>
  <si>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</si>
  <si>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</si>
  <si>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</si>
  <si>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</si>
  <si>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</si>
  <si>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</si>
  <si>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</si>
  <si>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</si>
  <si>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</si>
  <si>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</si>
  <si>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</si>
  <si>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</si>
  <si>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</si>
  <si>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</si>
  <si>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</si>
  <si>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</si>
  <si>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</si>
  <si>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</si>
  <si>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</si>
  <si>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</si>
  <si>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</si>
  <si>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</si>
  <si>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</si>
  <si>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</si>
  <si>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</si>
  <si>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</si>
  <si>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</si>
  <si>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</si>
  <si>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</si>
  <si>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</si>
  <si>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</si>
  <si>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</si>
  <si>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</si>
  <si>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</si>
  <si>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</si>
  <si>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</si>
  <si>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</si>
  <si>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</si>
  <si>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</si>
  <si>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</si>
  <si>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</si>
  <si>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</si>
  <si>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</si>
  <si>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</si>
  <si>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</si>
  <si>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</si>
  <si>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</si>
  <si>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</si>
  <si>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</si>
  <si>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</si>
  <si>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</si>
  <si>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</si>
  <si>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</si>
  <si>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</si>
  <si>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</si>
  <si>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</si>
  <si>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</si>
  <si>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</si>
  <si>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</si>
  <si>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</si>
  <si>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</si>
  <si>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</si>
  <si>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</si>
  <si>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</si>
  <si>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</si>
  <si>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</si>
  <si>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</si>
  <si>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</si>
  <si>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</si>
  <si>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</si>
  <si>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</si>
  <si>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</si>
  <si>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</si>
  <si>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</si>
  <si>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</si>
  <si>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</si>
  <si>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</si>
  <si>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</si>
  <si>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</si>
  <si>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</si>
  <si>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</si>
  <si>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</si>
  <si>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</si>
  <si>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</si>
  <si>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</si>
  <si>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</si>
  <si>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</si>
  <si>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</si>
  <si>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</si>
  <si>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</si>
  <si>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</si>
  <si>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</si>
  <si>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</si>
  <si>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</si>
  <si>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</si>
  <si>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</si>
  <si>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</si>
  <si>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</si>
  <si>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</si>
  <si>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</si>
  <si>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</si>
  <si>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</si>
  <si>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</si>
  <si>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</si>
  <si>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</si>
  <si>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</si>
  <si>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</si>
  <si>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</si>
  <si>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</si>
  <si>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</si>
  <si>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</si>
  <si>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</si>
  <si>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</si>
  <si>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</si>
  <si>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</si>
  <si>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</si>
  <si>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</si>
  <si>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</si>
  <si>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</si>
  <si>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</si>
  <si>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</si>
  <si>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</si>
  <si>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</si>
  <si>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</si>
  <si>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</si>
  <si>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</si>
  <si>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</si>
  <si>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</si>
  <si>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</si>
  <si>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</si>
  <si>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</si>
  <si>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</si>
  <si>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</si>
  <si>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</si>
  <si>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</si>
  <si>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</si>
  <si>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</si>
  <si>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</si>
  <si>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</si>
  <si>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</si>
  <si>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</si>
  <si>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</si>
  <si>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</si>
  <si>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</si>
  <si>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</si>
  <si>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</si>
  <si>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</si>
  <si>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</si>
  <si>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</si>
  <si>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</si>
  <si>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</si>
  <si>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</si>
  <si>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</si>
  <si>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</si>
  <si>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</si>
  <si>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</si>
  <si>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</si>
  <si>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</si>
  <si>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</si>
  <si>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</si>
  <si>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</si>
  <si>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</si>
  <si>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</si>
  <si>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</si>
  <si>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</si>
  <si>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</si>
  <si>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</si>
  <si>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</si>
  <si>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</si>
  <si>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</si>
  <si>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</si>
  <si>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</si>
  <si>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</si>
  <si>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</si>
  <si>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</si>
  <si>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</si>
  <si>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</si>
  <si>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</si>
  <si>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</si>
  <si>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</si>
  <si>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</si>
  <si>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</si>
  <si>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</si>
  <si>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</si>
  <si>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</si>
  <si>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</si>
  <si>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</si>
  <si>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</si>
  <si>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</si>
  <si>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</si>
  <si>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</si>
  <si>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</si>
  <si>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</si>
  <si>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</si>
  <si>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</si>
  <si>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</si>
  <si>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</si>
  <si>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</si>
  <si>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</si>
  <si>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</si>
  <si>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</si>
  <si>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</si>
  <si>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</si>
  <si>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</si>
  <si>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</si>
  <si>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</si>
  <si>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</si>
  <si>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</si>
  <si>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</si>
  <si>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</si>
  <si>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</si>
  <si>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</si>
  <si>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</si>
  <si>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</si>
  <si>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</si>
  <si>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</si>
  <si>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</si>
  <si>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</si>
  <si>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</si>
  <si>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</si>
  <si>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</si>
  <si>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</si>
  <si>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</si>
  <si>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</si>
  <si>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</si>
  <si>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</si>
  <si>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</si>
  <si>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</si>
  <si>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</si>
  <si>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</si>
  <si>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</si>
  <si>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</si>
  <si>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</si>
  <si>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</si>
  <si>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</si>
  <si>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</si>
  <si>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</si>
  <si>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</si>
  <si>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</si>
  <si>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</si>
  <si>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</si>
  <si>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</si>
  <si>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</si>
  <si>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</si>
  <si>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</si>
  <si>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</si>
  <si>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</si>
  <si>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</si>
  <si>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</si>
  <si>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</si>
  <si>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</si>
  <si>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</si>
  <si>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</si>
  <si>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</si>
  <si>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</si>
  <si>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</si>
  <si>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</si>
  <si>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</si>
  <si>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</si>
  <si>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</si>
  <si>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</si>
  <si>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</si>
  <si>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</si>
  <si>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</si>
  <si>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</si>
  <si>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</si>
  <si>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</si>
  <si>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</si>
  <si>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</si>
  <si>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</si>
  <si>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</si>
  <si>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</si>
  <si>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</si>
  <si>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</si>
  <si>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</si>
  <si>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</si>
  <si>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</si>
  <si>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</si>
  <si>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</si>
  <si>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</si>
  <si>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</si>
  <si>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</si>
  <si>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</si>
  <si>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</si>
  <si>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</si>
  <si>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</si>
  <si>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</si>
  <si>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</si>
  <si>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</si>
  <si>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</si>
  <si>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</si>
  <si>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</si>
  <si>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</si>
  <si>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</si>
  <si>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</si>
  <si>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</si>
  <si>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</si>
  <si>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</si>
  <si>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</si>
  <si>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</si>
  <si>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</si>
  <si>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</si>
  <si>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</si>
  <si>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</si>
  <si>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</si>
  <si>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</si>
  <si>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</si>
  <si>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</si>
  <si>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</si>
  <si>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</si>
  <si>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</si>
  <si>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</si>
  <si>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</si>
  <si>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</si>
  <si>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</si>
  <si>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</si>
  <si>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</si>
  <si>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</si>
  <si>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</si>
  <si>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</si>
  <si>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</si>
  <si>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</si>
  <si>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</si>
  <si>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</si>
  <si>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</si>
  <si>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</si>
  <si>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</si>
  <si>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</si>
  <si>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</si>
  <si>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</si>
  <si>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</si>
  <si>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</si>
  <si>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</si>
  <si>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</si>
  <si>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</si>
  <si>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</si>
  <si>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</si>
  <si>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</si>
  <si>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</si>
  <si>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</si>
  <si>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</si>
  <si>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</si>
  <si>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</si>
  <si>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</si>
  <si>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</si>
  <si>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</si>
  <si>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</si>
  <si>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</si>
  <si>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</si>
  <si>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</si>
  <si>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</si>
  <si>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</si>
  <si>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</si>
  <si>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</si>
  <si>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</si>
  <si>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</si>
  <si>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</si>
  <si>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</si>
  <si>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</si>
  <si>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</si>
  <si>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</si>
  <si>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</si>
  <si>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</si>
  <si>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</si>
  <si>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</si>
  <si>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</si>
  <si>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</si>
  <si>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</si>
  <si>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</si>
  <si>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</si>
  <si>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</si>
  <si>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</si>
  <si>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</si>
  <si>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</si>
  <si>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</si>
  <si>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</si>
  <si>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</si>
  <si>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</si>
  <si>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</si>
  <si>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</si>
  <si>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</si>
  <si>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</si>
  <si>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</si>
  <si>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</si>
  <si>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</si>
  <si>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</si>
  <si>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</si>
  <si>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</si>
  <si>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</si>
  <si>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</si>
  <si>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</si>
  <si>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</si>
  <si>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</si>
  <si>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</si>
  <si>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</si>
  <si>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</si>
  <si>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</si>
  <si>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</si>
  <si>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</si>
  <si>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</si>
  <si>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</si>
  <si>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</si>
  <si>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</si>
  <si>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</si>
  <si>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</si>
  <si>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</si>
  <si>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</si>
  <si>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</si>
  <si>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</si>
  <si>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</si>
  <si>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</si>
  <si>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</si>
  <si>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</si>
  <si>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</si>
  <si>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</si>
  <si>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</si>
  <si>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</si>
  <si>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</si>
  <si>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</si>
  <si>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</si>
  <si>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</si>
  <si>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</si>
  <si>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</si>
  <si>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</si>
  <si>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</si>
  <si>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</si>
  <si>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</si>
  <si>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</si>
  <si>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</si>
  <si>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</si>
  <si>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</si>
  <si>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</si>
  <si>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</si>
  <si>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</si>
  <si>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</si>
  <si>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</si>
  <si>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</si>
  <si>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</si>
  <si>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</si>
  <si>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</si>
  <si>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</si>
  <si>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</si>
  <si>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</si>
  <si>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</si>
  <si>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</si>
  <si>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</si>
  <si>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</si>
  <si>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</si>
  <si>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</si>
  <si>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</si>
  <si>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</si>
  <si>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</si>
  <si>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</si>
  <si>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</si>
  <si>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</si>
  <si>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</si>
  <si>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</si>
  <si>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</si>
  <si>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</si>
  <si>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</si>
  <si>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</si>
  <si>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</si>
  <si>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</si>
  <si>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</si>
  <si>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</si>
  <si>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</si>
  <si>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</si>
  <si>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</si>
  <si>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</si>
  <si>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</si>
  <si>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</si>
  <si>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</si>
  <si>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</si>
  <si>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</si>
  <si>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</si>
  <si>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</si>
  <si>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</si>
  <si>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</si>
  <si>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</si>
  <si>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</si>
  <si>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</si>
  <si>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</si>
  <si>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</si>
  <si>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</si>
  <si>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</si>
  <si>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</si>
  <si>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</si>
  <si>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</si>
  <si>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</si>
  <si>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</si>
  <si>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</si>
  <si>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</si>
  <si>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</si>
  <si>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</si>
  <si>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</si>
  <si>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</si>
  <si>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</si>
  <si>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</si>
  <si>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</si>
  <si>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</si>
  <si>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</si>
  <si>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</si>
  <si>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</si>
  <si>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</si>
  <si>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</si>
  <si>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</si>
  <si>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</si>
  <si>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</si>
  <si>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</si>
  <si>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</si>
  <si>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</si>
  <si>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</si>
  <si>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</si>
  <si>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</si>
  <si>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</si>
  <si>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</si>
  <si>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</si>
  <si>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</si>
  <si>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</si>
  <si>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</si>
  <si>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</si>
  <si>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</si>
  <si>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</si>
  <si>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</si>
  <si>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</si>
  <si>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</si>
  <si>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</si>
  <si>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</si>
  <si>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</si>
  <si>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</si>
  <si>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</si>
  <si>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</si>
  <si>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</si>
  <si>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</si>
  <si>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</si>
  <si>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</si>
  <si>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</si>
  <si>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</si>
  <si>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</si>
  <si>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</si>
  <si>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</si>
  <si>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</si>
  <si>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</si>
  <si>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</si>
  <si>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</si>
  <si>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</si>
  <si>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</si>
  <si>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</si>
  <si>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</si>
  <si>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</si>
  <si>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</si>
  <si>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</si>
  <si>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</si>
  <si>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</si>
  <si>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</si>
  <si>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</si>
  <si>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</si>
  <si>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</si>
  <si>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</si>
  <si>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</si>
  <si>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</si>
  <si>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</si>
  <si>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</si>
  <si>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</si>
  <si>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</si>
  <si>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</si>
  <si>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</si>
  <si>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</si>
  <si>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</si>
  <si>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</si>
  <si>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</si>
  <si>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</si>
  <si>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</si>
  <si>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</si>
  <si>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</si>
  <si>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</si>
  <si>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</si>
  <si>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</si>
  <si>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</si>
  <si>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</si>
  <si>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</si>
  <si>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</si>
  <si>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</si>
  <si>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</si>
  <si>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</si>
  <si>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</si>
  <si>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</si>
  <si>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</si>
  <si>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</si>
  <si>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</si>
  <si>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</si>
  <si>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</si>
  <si>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</si>
  <si>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</si>
  <si>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</si>
  <si>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</si>
  <si>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</si>
  <si>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</si>
  <si>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</si>
  <si>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</si>
  <si>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</si>
  <si>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</si>
  <si>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</si>
  <si>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</si>
  <si>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</si>
  <si>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</si>
  <si>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</si>
  <si>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</si>
  <si>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</si>
  <si>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</si>
  <si>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</si>
  <si>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</si>
  <si>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</si>
  <si>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</si>
  <si>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</si>
  <si>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</si>
  <si>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</si>
  <si>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</si>
  <si>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</si>
  <si>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</si>
  <si>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</si>
  <si>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</si>
  <si>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</si>
  <si>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</si>
  <si>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</si>
  <si>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</si>
  <si>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</si>
  <si>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</si>
  <si>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</si>
  <si>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</si>
  <si>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</si>
  <si>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</si>
  <si>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</si>
  <si>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</si>
  <si>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</si>
  <si>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</si>
  <si>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</si>
  <si>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</si>
  <si>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</si>
  <si>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</si>
  <si>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</si>
  <si>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</si>
  <si>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</si>
  <si>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</si>
  <si>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</si>
  <si>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</si>
  <si>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</si>
  <si>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</si>
  <si>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</si>
  <si>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</si>
  <si>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</si>
  <si>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</si>
  <si>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</si>
  <si>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</si>
  <si>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</si>
  <si>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</si>
  <si>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</si>
  <si>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</si>
  <si>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</si>
  <si>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</si>
  <si>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</si>
  <si>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</si>
  <si>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</si>
  <si>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</si>
  <si>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</si>
  <si>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</si>
  <si>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</si>
  <si>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</si>
  <si>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</si>
  <si>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</si>
  <si>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</si>
  <si>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</si>
  <si>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</si>
  <si>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</si>
  <si>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</si>
  <si>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</si>
  <si>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</si>
  <si>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</si>
  <si>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</si>
  <si>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</si>
  <si>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</si>
  <si>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</si>
  <si>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</si>
  <si>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</si>
  <si>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</si>
  <si>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</si>
  <si>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</si>
  <si>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</si>
  <si>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</si>
  <si>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</si>
  <si>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</si>
  <si>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</si>
  <si>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</si>
  <si>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</si>
  <si>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</si>
  <si>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</si>
  <si>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</si>
  <si>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</si>
  <si>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</si>
  <si>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</si>
  <si>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</si>
  <si>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</si>
  <si>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</si>
  <si>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</si>
  <si>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</si>
  <si>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</si>
  <si>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</si>
  <si>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</si>
  <si>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</si>
  <si>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</si>
  <si>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</si>
  <si>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</si>
  <si>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</si>
  <si>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</si>
  <si>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</si>
  <si>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</si>
  <si>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</si>
  <si>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</si>
  <si>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</si>
  <si>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</si>
  <si>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</si>
  <si>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</si>
  <si>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</si>
  <si>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</si>
  <si>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</si>
  <si>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</si>
  <si>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</si>
  <si>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</si>
  <si>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</si>
  <si>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</si>
  <si>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</si>
  <si>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</si>
  <si>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</si>
  <si>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</si>
  <si>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</si>
  <si>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</si>
  <si>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</si>
  <si>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</si>
  <si>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</si>
  <si>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</si>
  <si>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</si>
  <si>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</si>
  <si>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</si>
  <si>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</si>
  <si>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</si>
  <si>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</si>
  <si>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</si>
  <si>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</si>
  <si>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</si>
  <si>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</si>
  <si>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</si>
  <si>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</si>
  <si>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</si>
  <si>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</si>
  <si>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</si>
  <si>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</si>
  <si>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</si>
  <si>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</si>
  <si>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</si>
  <si>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</si>
  <si>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</si>
  <si>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</si>
  <si>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</si>
  <si>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</si>
  <si>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</si>
  <si>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</si>
  <si>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</si>
  <si>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</si>
  <si>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</si>
  <si>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</si>
  <si>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</si>
  <si>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</si>
  <si>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</si>
  <si>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</si>
  <si>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</si>
  <si>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</si>
  <si>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</si>
  <si>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</si>
  <si>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</si>
  <si>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</si>
  <si>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</si>
  <si>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</si>
  <si>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</si>
  <si>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</si>
  <si>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</si>
  <si>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</si>
  <si>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</si>
  <si>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</si>
  <si>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</si>
  <si>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</si>
  <si>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</si>
  <si>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</si>
  <si>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</si>
  <si>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</si>
  <si>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</si>
  <si>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</si>
  <si>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</si>
  <si>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</si>
  <si>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</si>
  <si>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</si>
  <si>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</si>
  <si>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</si>
  <si>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</si>
  <si>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</si>
  <si>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</si>
  <si>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</si>
  <si>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</si>
  <si>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</si>
  <si>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</si>
  <si>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</si>
  <si>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</si>
  <si>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</si>
  <si>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</si>
  <si>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</si>
  <si>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</si>
  <si>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</si>
  <si>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</si>
  <si>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</si>
  <si>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</si>
  <si>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</si>
  <si>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</si>
  <si>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</si>
  <si>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</si>
  <si>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</si>
  <si>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</si>
  <si>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</si>
  <si>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</si>
  <si>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</si>
  <si>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</si>
  <si>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</si>
  <si>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</si>
  <si>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</si>
  <si>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</si>
  <si>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</si>
  <si>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</si>
  <si>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</si>
  <si>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</si>
  <si>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</si>
  <si>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</si>
  <si>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</si>
  <si>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</si>
  <si>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</si>
  <si>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</si>
  <si>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</si>
  <si>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</si>
  <si>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</si>
  <si>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</si>
  <si>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</si>
  <si>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</si>
  <si>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</si>
  <si>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</si>
  <si>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</si>
  <si>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</si>
  <si>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</si>
  <si>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</si>
  <si>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</si>
  <si>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</si>
  <si>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</si>
  <si>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</si>
  <si>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</si>
  <si>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</si>
  <si>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</si>
  <si>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</si>
  <si>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</si>
  <si>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</si>
  <si>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</si>
  <si>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</si>
  <si>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</si>
  <si>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</si>
  <si>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</si>
  <si>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</si>
  <si>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</si>
  <si>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</si>
  <si>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</si>
  <si>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</si>
  <si>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</si>
  <si>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</si>
  <si>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</si>
  <si>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</si>
  <si>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</si>
  <si>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</si>
  <si>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</si>
  <si>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</si>
  <si>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</si>
  <si>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</si>
  <si>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</si>
  <si>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</si>
  <si>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</si>
  <si>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</si>
  <si>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</si>
  <si>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</si>
  <si>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</si>
  <si>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</si>
  <si>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</si>
  <si>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</si>
  <si>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</si>
  <si>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</si>
  <si>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</si>
  <si>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</si>
  <si>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</si>
  <si>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</si>
  <si>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</si>
  <si>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</si>
  <si>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</si>
  <si>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</si>
  <si>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</si>
  <si>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</si>
  <si>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</si>
  <si>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</si>
  <si>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</si>
  <si>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</si>
  <si>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</si>
  <si>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</si>
  <si>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</si>
  <si>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</si>
  <si>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</si>
  <si>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</si>
  <si>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</si>
  <si>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</si>
  <si>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</si>
  <si>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</si>
  <si>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</si>
  <si>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</si>
  <si>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</si>
  <si>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</si>
  <si>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</si>
  <si>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</si>
  <si>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</si>
  <si>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</si>
  <si>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</si>
  <si>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</si>
  <si>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</si>
  <si>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</si>
  <si>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</si>
  <si>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</si>
  <si>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</si>
  <si>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</si>
  <si>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</si>
  <si>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</si>
  <si>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</si>
  <si>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</si>
  <si>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</si>
  <si>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</si>
  <si>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</si>
  <si>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</si>
  <si>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</si>
  <si>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</si>
  <si>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</si>
  <si>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</si>
  <si>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</si>
  <si>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</si>
  <si>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</si>
  <si>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</si>
  <si>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</si>
  <si>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</si>
  <si>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</si>
  <si>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</si>
  <si>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</si>
  <si>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</si>
  <si>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</si>
  <si>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</si>
  <si>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</si>
  <si>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</si>
  <si>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</si>
  <si>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</si>
  <si>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</si>
  <si>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</si>
  <si>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</si>
  <si>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</si>
  <si>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</si>
  <si>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</si>
  <si>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</si>
  <si>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</si>
  <si>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</si>
  <si>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</si>
  <si>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</si>
  <si>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</si>
  <si>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</si>
  <si>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</si>
  <si>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</si>
  <si>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</si>
  <si>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</si>
  <si>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</si>
  <si>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</si>
  <si>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</si>
  <si>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</si>
  <si>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</si>
  <si>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</si>
  <si>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</si>
  <si>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</si>
  <si>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</si>
  <si>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</si>
  <si>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</si>
  <si>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</si>
  <si>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</si>
  <si>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</si>
  <si>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</si>
  <si>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</si>
  <si>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</si>
  <si>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</si>
  <si>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</si>
  <si>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</si>
  <si>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</si>
  <si>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</si>
  <si>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</si>
  <si>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</si>
  <si>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</si>
  <si>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</si>
  <si>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</si>
  <si>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</si>
  <si>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</si>
  <si>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</si>
  <si>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</si>
  <si>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</si>
  <si>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</si>
  <si>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</si>
  <si>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</si>
  <si>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</si>
  <si>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</si>
  <si>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</si>
  <si>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</si>
  <si>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</si>
  <si>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</si>
  <si>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</si>
  <si>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</si>
  <si>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</si>
  <si>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</si>
  <si>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</si>
  <si>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</si>
  <si>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</si>
  <si>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</si>
  <si>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</si>
  <si>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</si>
  <si>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</si>
  <si>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</si>
  <si>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</si>
  <si>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</si>
  <si>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</si>
  <si>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</si>
  <si>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</si>
  <si>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</si>
  <si>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</si>
  <si>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</si>
  <si>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</si>
  <si>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</si>
  <si>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</si>
  <si>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</si>
  <si>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</si>
  <si>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</si>
  <si>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</si>
  <si>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</si>
  <si>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</si>
  <si>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</si>
  <si>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</si>
  <si>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</si>
  <si>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</si>
  <si>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</si>
  <si>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</si>
  <si>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</si>
  <si>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</si>
  <si>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</si>
  <si>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</si>
  <si>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</si>
  <si>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</si>
  <si>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</si>
  <si>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</si>
  <si>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</si>
  <si>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</si>
  <si>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</si>
  <si>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</si>
  <si>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</si>
  <si>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</si>
  <si>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</si>
  <si>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</si>
  <si>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</si>
  <si>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</si>
  <si>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</si>
  <si>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</si>
  <si>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</si>
  <si>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</si>
  <si>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</si>
  <si>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</si>
  <si>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</si>
  <si>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</si>
  <si>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</si>
  <si>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</si>
  <si>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</si>
  <si>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</si>
  <si>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</si>
  <si>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</si>
  <si>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</si>
  <si>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</si>
  <si>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</si>
  <si>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</si>
  <si>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</si>
  <si>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</si>
  <si>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</si>
  <si>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</si>
  <si>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</si>
  <si>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</si>
  <si>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</si>
  <si>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</si>
  <si>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</si>
  <si>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</si>
  <si>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</si>
  <si>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</si>
  <si>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</si>
  <si>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</si>
  <si>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</si>
  <si>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</si>
  <si>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</si>
  <si>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</si>
  <si>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</si>
  <si>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</si>
  <si>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</si>
  <si>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</si>
  <si>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</si>
  <si>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</si>
  <si>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</si>
  <si>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</si>
  <si>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</si>
  <si>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</si>
  <si>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</si>
  <si>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</si>
  <si>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</si>
  <si>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</si>
  <si>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</si>
  <si>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</si>
  <si>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</si>
  <si>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</si>
  <si>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</si>
  <si>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</si>
  <si>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</si>
  <si>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</si>
  <si>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</si>
  <si>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</si>
  <si>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</si>
  <si>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</si>
  <si>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</si>
  <si>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</si>
  <si>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</si>
  <si>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</si>
  <si>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</si>
  <si>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</si>
  <si>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</si>
  <si>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</si>
  <si>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</si>
  <si>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</si>
  <si>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</si>
  <si>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</si>
  <si>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</si>
  <si>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</si>
  <si>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</si>
  <si>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</si>
  <si>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</si>
  <si>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</si>
  <si>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</si>
  <si>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</si>
  <si>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</si>
  <si>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</si>
  <si>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</si>
  <si>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</si>
  <si>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</si>
  <si>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</si>
  <si>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</si>
  <si>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</si>
  <si>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</si>
  <si>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</si>
  <si>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</si>
  <si>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</si>
  <si>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</si>
  <si>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</si>
  <si>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</si>
  <si>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</si>
  <si>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</si>
  <si>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</si>
  <si>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</si>
  <si>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</si>
  <si>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</si>
  <si>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</si>
  <si>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</si>
  <si>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</si>
  <si>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</si>
  <si>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</si>
  <si>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</si>
  <si>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</si>
  <si>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</si>
  <si>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</si>
  <si>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</si>
  <si>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</si>
  <si>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</si>
  <si>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</si>
  <si>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</si>
  <si>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</si>
  <si>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</si>
  <si>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</si>
  <si>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</si>
  <si>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</si>
  <si>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</si>
  <si>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</si>
  <si>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</si>
  <si>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</si>
  <si>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</si>
  <si>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</si>
  <si>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</si>
  <si>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</si>
  <si>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</si>
  <si>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</si>
  <si>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</si>
  <si>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</si>
  <si>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</si>
  <si>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</si>
  <si>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</si>
  <si>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</si>
  <si>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</si>
  <si>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</si>
  <si>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</si>
  <si>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</si>
  <si>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</si>
  <si>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</si>
  <si>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</si>
  <si>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</si>
  <si>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</si>
  <si>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</si>
  <si>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</si>
  <si>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</si>
  <si>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</si>
  <si>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</si>
  <si>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</si>
  <si>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</si>
  <si>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</si>
  <si>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</si>
  <si>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</si>
  <si>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</si>
  <si>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</si>
  <si>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</si>
  <si>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</si>
  <si>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</si>
  <si>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</si>
  <si>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</si>
  <si>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</si>
  <si>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</si>
  <si>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</si>
  <si>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</si>
  <si>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</si>
  <si>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</si>
  <si>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</si>
  <si>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</si>
  <si>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</si>
  <si>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</si>
  <si>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</si>
  <si>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</si>
  <si>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</si>
  <si>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</si>
  <si>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</si>
  <si>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</si>
  <si>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</si>
  <si>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</si>
  <si>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</si>
  <si>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</si>
  <si>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</si>
  <si>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</si>
  <si>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</si>
  <si>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</si>
  <si>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</si>
  <si>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</si>
  <si>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</si>
  <si>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</si>
  <si>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</si>
  <si>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</si>
  <si>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</si>
  <si>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</si>
  <si>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</si>
  <si>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</si>
  <si>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</si>
  <si>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</si>
  <si>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</si>
  <si>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</si>
  <si>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</si>
  <si>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</si>
  <si>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</si>
  <si>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</si>
  <si>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</si>
  <si>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</si>
  <si>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</si>
  <si>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</si>
  <si>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</si>
  <si>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</si>
  <si>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</si>
  <si>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</si>
  <si>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</si>
  <si>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</si>
  <si>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</si>
  <si>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</si>
  <si>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</si>
  <si>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</si>
  <si>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</si>
  <si>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</si>
  <si>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</si>
  <si>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</si>
  <si>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</si>
  <si>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</si>
  <si>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</si>
  <si>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</si>
  <si>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</si>
  <si>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</si>
  <si>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</si>
  <si>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</si>
  <si>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</si>
  <si>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</si>
  <si>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</si>
  <si>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</si>
  <si>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</si>
  <si>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</si>
  <si>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</si>
  <si>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</si>
  <si>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</si>
  <si>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</si>
  <si>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</si>
  <si>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</si>
  <si>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</si>
  <si>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</si>
  <si>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</si>
  <si>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</si>
  <si>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</si>
  <si>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</si>
  <si>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</si>
  <si>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</si>
  <si>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</si>
  <si>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</si>
  <si>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</si>
  <si>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</si>
  <si>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</si>
  <si>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</si>
  <si>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</si>
  <si>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</si>
  <si>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</si>
  <si>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</si>
  <si>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</si>
  <si>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</si>
  <si>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</si>
  <si>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</si>
  <si>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</si>
  <si>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</si>
  <si>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</si>
  <si>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</si>
  <si>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</si>
  <si>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</si>
  <si>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</si>
  <si>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</si>
  <si>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</si>
  <si>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</si>
  <si>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</si>
  <si>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</si>
  <si>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</si>
  <si>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</si>
  <si>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</si>
  <si>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</si>
  <si>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</si>
  <si>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</si>
  <si>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</si>
  <si>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</si>
  <si>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</si>
  <si>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</si>
  <si>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</si>
  <si>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</si>
  <si>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</si>
  <si>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</si>
  <si>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</si>
  <si>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</si>
  <si>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</si>
  <si>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</si>
  <si>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</si>
  <si>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</si>
  <si>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</si>
  <si>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</si>
  <si>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</si>
  <si>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</si>
  <si>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</si>
  <si>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</si>
  <si>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</si>
  <si>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</si>
  <si>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</si>
  <si>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</si>
  <si>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</si>
  <si>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</si>
  <si>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</si>
  <si>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</si>
  <si>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</si>
  <si>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</si>
  <si>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</si>
  <si>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</si>
  <si>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</si>
  <si>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</si>
  <si>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</si>
  <si>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</si>
  <si>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</si>
  <si>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</si>
  <si>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</si>
  <si>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</si>
  <si>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</si>
  <si>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</si>
  <si>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</si>
  <si>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</si>
  <si>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</si>
  <si>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</si>
  <si>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</si>
  <si>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</si>
  <si>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</si>
  <si>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</si>
  <si>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</si>
  <si>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</si>
  <si>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</si>
  <si>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</si>
  <si>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</si>
  <si>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</si>
  <si>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</si>
  <si>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</si>
  <si>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</si>
  <si>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</si>
  <si>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</si>
  <si>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</si>
  <si>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</si>
  <si>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</si>
  <si>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</si>
  <si>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</si>
  <si>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</si>
  <si>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</si>
  <si>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</si>
  <si>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</si>
  <si>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</si>
  <si>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</si>
  <si>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</si>
  <si>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</si>
  <si>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</si>
  <si>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</si>
  <si>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</si>
  <si>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</si>
  <si>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</si>
  <si>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</si>
  <si>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</si>
  <si>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</si>
  <si>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</si>
  <si>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</si>
  <si>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</si>
  <si>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</si>
  <si>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</si>
  <si>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</si>
  <si>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</si>
  <si>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</si>
  <si>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</si>
  <si>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</si>
  <si>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</si>
  <si>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</si>
  <si>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</si>
  <si>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</si>
  <si>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</si>
  <si>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</si>
  <si>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</si>
  <si>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</si>
  <si>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</si>
  <si>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</si>
  <si>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</si>
  <si>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</si>
  <si>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</si>
  <si>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</si>
  <si>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</si>
  <si>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</si>
  <si>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</si>
  <si>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</si>
  <si>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</si>
  <si>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</si>
  <si>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</si>
  <si>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</si>
  <si>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</si>
  <si>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</si>
  <si>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</si>
  <si>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</si>
  <si>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</si>
  <si>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</si>
  <si>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</si>
  <si>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</si>
  <si>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</si>
  <si>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</si>
  <si>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</si>
  <si>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</si>
  <si>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</si>
  <si>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</si>
  <si>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</si>
  <si>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</si>
  <si>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</si>
  <si>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</si>
  <si>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</si>
  <si>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</si>
  <si>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</si>
  <si>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</si>
  <si>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</si>
  <si>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</si>
  <si>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</si>
  <si>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</si>
  <si>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</si>
  <si>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</si>
  <si>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</si>
  <si>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</si>
  <si>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</si>
  <si>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</si>
  <si>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</si>
  <si>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</si>
  <si>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</si>
  <si>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</si>
  <si>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</si>
  <si>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</si>
  <si>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</si>
  <si>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</si>
  <si>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</si>
  <si>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</si>
  <si>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</si>
  <si>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</si>
  <si>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</si>
  <si>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</si>
  <si>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</si>
  <si>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</si>
  <si>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</si>
  <si>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</si>
  <si>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</si>
  <si>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</si>
  <si>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</si>
  <si>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</si>
  <si>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</si>
  <si>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</si>
  <si>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</si>
  <si>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</si>
  <si>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</si>
  <si>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</si>
  <si>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</si>
  <si>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</si>
  <si>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</si>
  <si>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</si>
  <si>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</si>
  <si>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</si>
  <si>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</si>
  <si>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</si>
  <si>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</si>
  <si>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</si>
  <si>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</si>
  <si>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</si>
  <si>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</si>
  <si>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</si>
  <si>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</si>
  <si>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</si>
  <si>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</si>
  <si>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</si>
  <si>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</si>
  <si>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</si>
  <si>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</si>
  <si>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</si>
  <si>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</si>
  <si>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</si>
  <si>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</si>
  <si>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</si>
  <si>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</si>
  <si>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</si>
  <si>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</si>
  <si>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</si>
  <si>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</si>
  <si>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</si>
  <si>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</si>
  <si>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</si>
  <si>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</si>
  <si>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</si>
  <si>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</si>
  <si>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</si>
  <si>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</si>
  <si>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</si>
  <si>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</si>
  <si>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</si>
  <si>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</si>
  <si>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</si>
  <si>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</si>
  <si>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</si>
  <si>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</si>
  <si>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</si>
  <si>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</si>
  <si>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</si>
  <si>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</si>
  <si>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</si>
  <si>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</si>
  <si>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</si>
  <si>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</si>
  <si>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</si>
  <si>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</si>
  <si>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</si>
  <si>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</si>
  <si>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</si>
  <si>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</si>
  <si>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</si>
  <si>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</si>
  <si>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</si>
  <si>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</si>
  <si>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</si>
  <si>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</si>
  <si>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</si>
  <si>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</si>
  <si>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</si>
  <si>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</si>
  <si>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</si>
  <si>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</si>
  <si>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</si>
  <si>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</si>
  <si>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</si>
  <si>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</si>
  <si>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</si>
  <si>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</si>
  <si>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</si>
  <si>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</si>
  <si>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</si>
  <si>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</si>
  <si>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</si>
  <si>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</si>
  <si>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</si>
  <si>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</si>
  <si>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</si>
  <si>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</si>
  <si>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</si>
  <si>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</si>
  <si>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</si>
  <si>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</si>
  <si>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</si>
  <si>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</si>
  <si>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</si>
  <si>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</si>
  <si>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</si>
  <si>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</si>
  <si>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</si>
  <si>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</si>
  <si>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</si>
  <si>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</si>
  <si>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</si>
  <si>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</si>
  <si>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</si>
  <si>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</si>
  <si>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</si>
  <si>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</si>
  <si>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</si>
  <si>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</si>
  <si>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</si>
  <si>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</si>
  <si>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</si>
  <si>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</si>
  <si>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</si>
  <si>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</si>
  <si>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</si>
  <si>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</si>
  <si>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</si>
  <si>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</si>
  <si>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</si>
  <si>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</si>
  <si>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</si>
  <si>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</si>
  <si>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</si>
  <si>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</si>
  <si>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</si>
  <si>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</si>
  <si>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</si>
  <si>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</si>
  <si>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</si>
  <si>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</si>
  <si>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</si>
  <si>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</si>
  <si>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</si>
  <si>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</si>
  <si>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</si>
  <si>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</si>
  <si>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</si>
  <si>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</si>
  <si>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</si>
  <si>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</si>
  <si>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</si>
  <si>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</si>
  <si>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</si>
  <si>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</si>
  <si>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</si>
  <si>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</si>
  <si>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</si>
  <si>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</si>
  <si>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</si>
  <si>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</si>
  <si>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</si>
  <si>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</si>
  <si>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</si>
  <si>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</si>
  <si>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</si>
  <si>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</si>
  <si>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</si>
  <si>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</si>
  <si>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</si>
  <si>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</si>
  <si>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</si>
  <si>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</si>
  <si>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</si>
  <si>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</si>
  <si>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</si>
  <si>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</si>
  <si>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</si>
  <si>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</si>
  <si>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</si>
  <si>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</si>
  <si>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</si>
  <si>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</si>
  <si>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</si>
  <si>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</si>
  <si>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</si>
  <si>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</si>
  <si>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</si>
  <si>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</si>
  <si>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</si>
  <si>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</si>
  <si>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</si>
  <si>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</si>
  <si>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</si>
  <si>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</si>
  <si>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</si>
  <si>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</si>
  <si>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</si>
  <si>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</si>
  <si>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</si>
  <si>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</si>
  <si>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</si>
  <si>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</si>
  <si>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</si>
  <si>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</si>
  <si>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</si>
  <si>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</si>
  <si>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</si>
  <si>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</si>
  <si>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</si>
  <si>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</si>
  <si>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</si>
  <si>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</si>
  <si>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</si>
  <si>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</si>
  <si>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</si>
  <si>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</si>
  <si>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</si>
  <si>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</si>
  <si>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</si>
  <si>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</si>
  <si>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</si>
  <si>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</si>
  <si>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</si>
  <si>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</si>
  <si>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</si>
  <si>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</si>
  <si>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</si>
  <si>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</si>
  <si>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</si>
  <si>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</si>
  <si>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</si>
  <si>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</si>
  <si>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</si>
  <si>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</si>
  <si>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</si>
  <si>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</si>
  <si>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</si>
  <si>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</si>
  <si>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</si>
  <si>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</si>
  <si>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</si>
  <si>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</si>
  <si>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</si>
  <si>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</si>
  <si>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</si>
  <si>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</si>
  <si>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</si>
  <si>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</si>
  <si>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</si>
  <si>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</si>
  <si>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</si>
  <si>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</si>
  <si>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</si>
  <si>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</si>
  <si>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</si>
  <si>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</si>
  <si>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</si>
  <si>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</si>
  <si>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</si>
  <si>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</si>
  <si>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</si>
  <si>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</si>
  <si>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</si>
  <si>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</si>
  <si>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</si>
  <si>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</si>
  <si>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</si>
  <si>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</si>
  <si>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</si>
  <si>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</si>
  <si>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</si>
  <si>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</si>
  <si>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</si>
  <si>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</si>
  <si>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</si>
  <si>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</si>
  <si>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</si>
  <si>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</si>
  <si>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</si>
  <si>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</si>
  <si>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</si>
  <si>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</si>
  <si>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</si>
  <si>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</si>
  <si>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</si>
  <si>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</si>
  <si>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</si>
  <si>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</si>
  <si>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</si>
  <si>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</si>
  <si>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</si>
  <si>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</si>
  <si>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</si>
  <si>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</si>
  <si>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</si>
  <si>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</si>
  <si>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</si>
  <si>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</si>
  <si>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</si>
  <si>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</si>
  <si>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</si>
  <si>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</si>
  <si>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</si>
  <si>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</si>
  <si>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</si>
  <si>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</si>
  <si>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</si>
  <si>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</si>
  <si>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</si>
  <si>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</si>
  <si>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</si>
  <si>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</si>
  <si>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</si>
  <si>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</si>
  <si>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</si>
  <si>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</si>
  <si>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</si>
  <si>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</si>
  <si>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</si>
  <si>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</si>
  <si>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</si>
  <si>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</si>
  <si>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</si>
  <si>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</si>
  <si>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</si>
  <si>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</si>
  <si>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</si>
  <si>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</si>
  <si>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</si>
  <si>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</si>
  <si>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</si>
  <si>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</si>
  <si>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</si>
  <si>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</si>
  <si>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</si>
  <si>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</si>
  <si>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</si>
  <si>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</si>
  <si>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</si>
  <si>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</si>
  <si>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</si>
  <si>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</si>
  <si>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</si>
  <si>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</si>
  <si>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</si>
  <si>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</si>
  <si>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</si>
  <si>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</si>
  <si>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</si>
  <si>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</si>
  <si>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</si>
  <si>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</si>
  <si>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</si>
  <si>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</si>
  <si>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</si>
  <si>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</si>
  <si>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</si>
  <si>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</si>
  <si>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</si>
  <si>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</si>
  <si>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</si>
  <si>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</si>
  <si>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</si>
  <si>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</si>
  <si>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</si>
  <si>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</si>
  <si>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</si>
  <si>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</si>
  <si>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</si>
  <si>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</si>
  <si>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</si>
  <si>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</si>
  <si>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</si>
  <si>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</si>
  <si>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</si>
  <si>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</si>
  <si>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</si>
  <si>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</si>
  <si>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</si>
  <si>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</si>
  <si>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</si>
  <si>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</si>
  <si>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</si>
  <si>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</si>
  <si>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</si>
  <si>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</si>
  <si>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</si>
  <si>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</si>
  <si>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</si>
  <si>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</si>
  <si>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</si>
  <si>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</si>
  <si>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</si>
  <si>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</si>
  <si>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</si>
  <si>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</si>
  <si>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</si>
  <si>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</si>
  <si>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</si>
  <si>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</si>
  <si>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</si>
  <si>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</si>
  <si>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</si>
  <si>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</si>
  <si>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</si>
  <si>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</si>
  <si>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</si>
  <si>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</si>
  <si>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</si>
  <si>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</si>
  <si>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</si>
  <si>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</si>
  <si>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</si>
  <si>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</si>
  <si>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</si>
  <si>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</si>
  <si>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</si>
  <si>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</si>
  <si>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</si>
  <si>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</si>
  <si>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</si>
  <si>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</si>
  <si>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</si>
  <si>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</si>
  <si>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</si>
  <si>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</si>
  <si>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</si>
  <si>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</si>
  <si>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</si>
  <si>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</si>
  <si>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</si>
  <si>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</si>
  <si>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</si>
  <si>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</si>
  <si>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</si>
  <si>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</si>
  <si>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</si>
  <si>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</si>
  <si>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</si>
  <si>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</si>
  <si>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</si>
  <si>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</si>
  <si>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</si>
  <si>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</si>
  <si>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</si>
  <si>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</si>
  <si>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</si>
  <si>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</si>
  <si>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</si>
  <si>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</si>
  <si>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</si>
  <si>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</si>
  <si>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</si>
  <si>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</si>
  <si>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</si>
  <si>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</si>
  <si>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</si>
  <si>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</si>
  <si>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</si>
  <si>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</si>
  <si>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</si>
  <si>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</si>
  <si>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</si>
  <si>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</si>
  <si>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</si>
  <si>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</si>
  <si>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</si>
  <si>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</si>
  <si>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</si>
  <si>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</si>
  <si>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</si>
  <si>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</si>
  <si>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</si>
  <si>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</si>
  <si>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</si>
  <si>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</si>
  <si>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</si>
  <si>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</si>
  <si>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</si>
  <si>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</si>
  <si>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</si>
  <si>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</si>
  <si>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</si>
  <si>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</si>
  <si>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</si>
  <si>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</si>
  <si>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</si>
  <si>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</si>
  <si>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</si>
  <si>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</si>
  <si>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</si>
  <si>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</si>
  <si>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</si>
  <si>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</si>
  <si>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</si>
  <si>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</si>
  <si>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</si>
  <si>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</si>
  <si>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</si>
  <si>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</si>
  <si>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</si>
  <si>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</si>
  <si>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</si>
  <si>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</si>
  <si>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</si>
  <si>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</si>
  <si>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</si>
  <si>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</si>
  <si>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</si>
  <si>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</si>
  <si>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</si>
  <si>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</si>
  <si>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</si>
  <si>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</si>
  <si>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</si>
  <si>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</si>
  <si>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</si>
  <si>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</si>
  <si>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</si>
  <si>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</si>
  <si>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</si>
  <si>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</si>
  <si>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</si>
  <si>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</si>
  <si>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</si>
  <si>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</si>
  <si>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</si>
  <si>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</si>
  <si>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</si>
  <si>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</si>
  <si>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</si>
  <si>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</si>
  <si>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</si>
  <si>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</si>
  <si>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</si>
  <si>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</si>
  <si>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</si>
  <si>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</si>
  <si>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</si>
  <si>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</si>
  <si>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</si>
  <si>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</si>
  <si>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</si>
  <si>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</si>
  <si>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</si>
  <si>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</si>
  <si>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</si>
  <si>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</si>
  <si>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</si>
  <si>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</si>
  <si>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</si>
  <si>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</si>
  <si>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</si>
  <si>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</si>
  <si>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</si>
  <si>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</si>
  <si>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</si>
  <si>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</si>
  <si>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</si>
  <si>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</si>
  <si>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</si>
  <si>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</si>
  <si>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</si>
  <si>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</si>
  <si>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</si>
  <si>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</si>
  <si>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</si>
  <si>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</si>
  <si>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</si>
  <si>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</si>
  <si>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</si>
  <si>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</si>
  <si>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</si>
  <si>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</si>
  <si>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</si>
  <si>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</si>
  <si>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</si>
  <si>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</si>
  <si>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</si>
  <si>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</si>
  <si>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</si>
  <si>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</si>
  <si>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</si>
  <si>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</si>
  <si>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</si>
  <si>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</si>
  <si>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</si>
  <si>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</si>
  <si>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</si>
  <si>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</si>
  <si>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</si>
  <si>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</si>
  <si>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</si>
  <si>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</si>
  <si>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</si>
  <si>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</si>
  <si>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</si>
  <si>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</si>
  <si>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</si>
  <si>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</si>
  <si>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</si>
  <si>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</si>
  <si>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</si>
  <si>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</si>
  <si>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</si>
  <si>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</si>
  <si>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</si>
  <si>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</si>
  <si>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</si>
  <si>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</si>
  <si>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</si>
  <si>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</si>
  <si>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</si>
  <si>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</si>
  <si>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</si>
  <si>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</si>
  <si>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</si>
  <si>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</si>
  <si>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</si>
  <si>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</si>
  <si>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</si>
  <si>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</si>
  <si>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</si>
  <si>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</si>
  <si>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</si>
  <si>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</si>
  <si>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</si>
  <si>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</si>
  <si>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</si>
  <si>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</si>
  <si>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</si>
  <si>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</si>
  <si>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</si>
  <si>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</si>
  <si>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</si>
  <si>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</si>
  <si>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</si>
  <si>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</si>
  <si>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</si>
  <si>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</si>
  <si>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</si>
  <si>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</si>
  <si>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</si>
  <si>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</si>
  <si>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</si>
  <si>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</si>
  <si>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</si>
  <si>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</si>
  <si>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</si>
  <si>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</si>
  <si>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</si>
  <si>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</si>
  <si>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</si>
  <si>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</si>
  <si>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</si>
  <si>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</si>
  <si>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</si>
  <si>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</si>
  <si>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</si>
  <si>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</si>
  <si>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</si>
  <si>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</si>
  <si>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</si>
  <si>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</si>
  <si>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</si>
  <si>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</si>
  <si>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</si>
  <si>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</si>
  <si>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</si>
  <si>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</si>
  <si>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</si>
  <si>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</si>
  <si>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</si>
  <si>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</si>
  <si>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</si>
  <si>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</si>
  <si>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</si>
  <si>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</si>
  <si>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</si>
  <si>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</si>
  <si>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</si>
  <si>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</si>
  <si>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</si>
  <si>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</si>
  <si>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</si>
  <si>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</si>
  <si>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</si>
  <si>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</si>
  <si>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</si>
  <si>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</si>
  <si>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</si>
  <si>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</si>
  <si>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</si>
  <si>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</si>
  <si>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</si>
  <si>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</si>
  <si>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</si>
  <si>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</si>
  <si>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</si>
  <si>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</si>
  <si>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</si>
  <si>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</si>
  <si>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</si>
  <si>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</si>
  <si>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</si>
  <si>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</si>
  <si>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</si>
  <si>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</si>
  <si>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</si>
  <si>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</si>
  <si>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</si>
  <si>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</si>
  <si>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</si>
  <si>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</si>
  <si>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</si>
  <si>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</si>
  <si>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</si>
  <si>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</si>
  <si>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</si>
  <si>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</si>
  <si>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</si>
  <si>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</si>
  <si>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</si>
  <si>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</si>
  <si>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</si>
  <si>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</si>
  <si>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</si>
  <si>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</si>
  <si>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</si>
  <si>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</si>
  <si>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</si>
  <si>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</si>
  <si>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</si>
  <si>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</si>
  <si>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</si>
  <si>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</si>
  <si>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</si>
  <si>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</si>
  <si>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</si>
  <si>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</si>
  <si>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</si>
  <si>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</si>
  <si>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</si>
  <si>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</si>
  <si>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</si>
  <si>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</si>
  <si>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</si>
  <si>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</si>
  <si>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</si>
  <si>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</si>
  <si>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</si>
  <si>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</si>
  <si>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</si>
  <si>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</si>
  <si>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</si>
  <si>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</si>
  <si>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</si>
  <si>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</si>
  <si>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</si>
  <si>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</si>
  <si>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</si>
  <si>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</si>
  <si>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</si>
  <si>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</si>
  <si>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</si>
  <si>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</si>
  <si>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</si>
  <si>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</si>
  <si>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</si>
  <si>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</si>
  <si>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</si>
  <si>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</si>
  <si>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</si>
  <si>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</si>
  <si>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</si>
  <si>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</si>
  <si>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</si>
  <si>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</si>
  <si>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</si>
  <si>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</si>
  <si>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</si>
  <si>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</si>
  <si>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</si>
  <si>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</si>
  <si>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</si>
  <si>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</si>
  <si>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</si>
  <si>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</si>
  <si>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</si>
  <si>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</si>
  <si>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</si>
  <si>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</si>
  <si>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</si>
  <si>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</si>
  <si>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</si>
  <si>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</si>
  <si>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</si>
  <si>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</si>
  <si>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</si>
  <si>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</si>
  <si>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</si>
  <si>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</si>
  <si>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</si>
  <si>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</si>
  <si>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</si>
  <si>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</si>
  <si>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</si>
  <si>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</si>
  <si>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</si>
  <si>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</si>
  <si>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</si>
  <si>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</si>
  <si>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</si>
  <si>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</si>
  <si>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</si>
  <si>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</si>
  <si>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</si>
  <si>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</si>
  <si>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</si>
  <si>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</si>
  <si>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</si>
  <si>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</si>
  <si>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</si>
  <si>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</si>
  <si>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</si>
  <si>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</si>
  <si>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</si>
  <si>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</si>
  <si>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</si>
  <si>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</si>
  <si>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</si>
  <si>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</si>
  <si>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</si>
  <si>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</si>
  <si>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</si>
  <si>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</si>
  <si>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</si>
  <si>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</si>
  <si>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</si>
  <si>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</si>
  <si>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</si>
  <si>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</si>
  <si>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</si>
  <si>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</si>
  <si>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</si>
  <si>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</si>
  <si>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</si>
  <si>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</si>
  <si>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</si>
  <si>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</si>
  <si>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</si>
  <si>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</si>
  <si>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</si>
  <si>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</si>
  <si>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</si>
  <si>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</si>
  <si>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</si>
  <si>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</si>
  <si>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</si>
  <si>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</si>
  <si>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</si>
  <si>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</si>
  <si>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</si>
  <si>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</si>
  <si>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</si>
  <si>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</si>
  <si>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</si>
  <si>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</si>
  <si>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</si>
  <si>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</si>
  <si>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</si>
  <si>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</si>
  <si>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</si>
  <si>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</si>
  <si>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</si>
  <si>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</si>
  <si>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</si>
  <si>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</si>
  <si>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</si>
  <si>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</si>
  <si>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</si>
  <si>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</si>
  <si>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</si>
  <si>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</si>
  <si>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</si>
  <si>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</si>
  <si>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</si>
  <si>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</si>
  <si>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</si>
  <si>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</si>
  <si>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</si>
  <si>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</si>
  <si>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</si>
  <si>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</si>
  <si>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</si>
  <si>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</si>
  <si>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</si>
  <si>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</si>
  <si>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</si>
  <si>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</si>
  <si>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</si>
  <si>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</si>
  <si>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</si>
  <si>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</si>
  <si>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</si>
  <si>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</si>
  <si>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</si>
  <si>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</si>
  <si>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</si>
  <si>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</si>
  <si>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</si>
  <si>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</si>
  <si>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</si>
  <si>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</si>
  <si>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</si>
  <si>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</si>
  <si>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</si>
  <si>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</si>
  <si>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</si>
  <si>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</si>
  <si>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</si>
  <si>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</si>
  <si>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</si>
  <si>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</si>
  <si>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</si>
  <si>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</si>
  <si>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</si>
  <si>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</si>
  <si>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</si>
  <si>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</si>
  <si>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</si>
  <si>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</si>
  <si>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</si>
  <si>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</si>
  <si>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</si>
  <si>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</si>
  <si>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</si>
  <si>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</si>
  <si>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</si>
  <si>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</si>
  <si>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</si>
  <si>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</si>
  <si>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</si>
  <si>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</si>
  <si>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</si>
  <si>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</si>
  <si>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</si>
  <si>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</si>
  <si>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</si>
  <si>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</si>
  <si>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</si>
  <si>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</si>
  <si>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</si>
  <si>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</si>
  <si>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</si>
  <si>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</si>
  <si>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</si>
  <si>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</si>
  <si>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</si>
  <si>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</si>
  <si>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</si>
  <si>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</si>
  <si>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</si>
  <si>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</si>
  <si>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</si>
  <si>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</si>
  <si>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</si>
  <si>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</si>
  <si>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</si>
  <si>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</si>
  <si>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</si>
  <si>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</si>
  <si>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</si>
  <si>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</si>
  <si>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</si>
  <si>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</si>
  <si>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</si>
  <si>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</si>
  <si>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</si>
  <si>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</si>
  <si>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</si>
  <si>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</si>
  <si>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</si>
  <si>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</si>
  <si>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</si>
  <si>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</si>
  <si>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</si>
  <si>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</si>
  <si>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</si>
  <si>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</si>
  <si>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</si>
  <si>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</si>
  <si>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</si>
  <si>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</si>
  <si>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</si>
  <si>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</si>
  <si>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</si>
  <si>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</si>
  <si>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</si>
  <si>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</si>
  <si>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</si>
  <si>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</si>
  <si>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</si>
  <si>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</si>
  <si>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</si>
  <si>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</si>
  <si>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</si>
  <si>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</si>
  <si>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</si>
  <si>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</si>
  <si>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</si>
  <si>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</si>
  <si>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</si>
  <si>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</si>
  <si>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</si>
  <si>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</si>
  <si>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</si>
  <si>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</si>
  <si>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</si>
  <si>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</si>
  <si>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</si>
  <si>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</si>
  <si>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</si>
  <si>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</si>
  <si>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</si>
  <si>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</si>
  <si>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</si>
  <si>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</si>
  <si>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</si>
  <si>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</si>
  <si>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</si>
  <si>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</si>
  <si>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</si>
  <si>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</si>
  <si>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</si>
  <si>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</si>
  <si>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</si>
  <si>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</si>
  <si>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</si>
  <si>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</si>
  <si>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</si>
  <si>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</si>
  <si>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</si>
  <si>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</si>
  <si>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</si>
  <si>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</si>
  <si>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</si>
  <si>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</si>
  <si>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</si>
  <si>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</si>
  <si>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</si>
  <si>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</si>
  <si>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</si>
  <si>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</si>
  <si>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</si>
  <si>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</si>
  <si>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</si>
  <si>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</si>
  <si>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</si>
  <si>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</si>
  <si>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</si>
  <si>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</si>
  <si>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</si>
  <si>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</si>
  <si>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</si>
  <si>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</si>
  <si>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</si>
  <si>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</si>
  <si>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</si>
  <si>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</si>
  <si>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</si>
  <si>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</si>
  <si>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</si>
  <si>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</si>
  <si>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</si>
  <si>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</si>
  <si>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</si>
  <si>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</si>
  <si>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</si>
  <si>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</si>
  <si>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</si>
  <si>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</si>
  <si>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</si>
  <si>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</si>
  <si>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</si>
  <si>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</si>
  <si>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</si>
  <si>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</si>
  <si>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</si>
  <si>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</si>
  <si>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</si>
  <si>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</si>
  <si>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</si>
  <si>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</si>
  <si>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</si>
  <si>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</si>
  <si>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</si>
  <si>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</si>
  <si>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</si>
  <si>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</si>
  <si>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</si>
  <si>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</si>
  <si>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</si>
  <si>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</si>
  <si>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</si>
  <si>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</si>
  <si>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</si>
  <si>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</si>
  <si>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</si>
  <si>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</si>
  <si>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</si>
  <si>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</si>
  <si>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</si>
  <si>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</si>
  <si>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</si>
  <si>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</si>
  <si>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</si>
  <si>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</si>
  <si>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</si>
  <si>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</si>
  <si>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</si>
  <si>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</si>
  <si>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</si>
  <si>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</si>
  <si>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</si>
  <si>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</si>
  <si>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</si>
  <si>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</si>
  <si>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</si>
  <si>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</si>
  <si>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</si>
  <si>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</si>
  <si>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</si>
  <si>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</si>
  <si>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</si>
  <si>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</si>
  <si>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</si>
  <si>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</si>
  <si>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</si>
  <si>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</si>
  <si>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</si>
  <si>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</si>
  <si>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</si>
  <si>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</si>
  <si>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</si>
  <si>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</si>
  <si>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</si>
  <si>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</si>
  <si>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</si>
  <si>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</si>
  <si>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</si>
  <si>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</si>
  <si>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</si>
  <si>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</si>
  <si>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</si>
  <si>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</si>
  <si>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</si>
  <si>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</si>
  <si>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</si>
  <si>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</si>
  <si>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</si>
  <si>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</si>
  <si>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</si>
  <si>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</si>
  <si>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</si>
  <si>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</si>
  <si>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</si>
  <si>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</si>
  <si>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</si>
  <si>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</si>
  <si>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</si>
  <si>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</si>
  <si>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</si>
  <si>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</si>
  <si>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</si>
  <si>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</si>
  <si>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</si>
  <si>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</si>
  <si>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</si>
  <si>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</si>
  <si>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</si>
  <si>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</si>
  <si>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</si>
  <si>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</si>
  <si>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</si>
  <si>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</si>
  <si>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</si>
  <si>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</si>
  <si>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</si>
  <si>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</si>
  <si>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</si>
  <si>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</si>
  <si>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</si>
  <si>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</si>
  <si>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</si>
  <si>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</si>
  <si>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</si>
  <si>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</si>
  <si>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</si>
  <si>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</si>
  <si>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</si>
  <si>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</si>
  <si>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</si>
  <si>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</si>
  <si>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</si>
  <si>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</si>
  <si>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</si>
  <si>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</si>
  <si>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</si>
  <si>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</si>
  <si>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</si>
  <si>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</si>
  <si>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</si>
  <si>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</si>
  <si>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</si>
  <si>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</si>
  <si>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</si>
  <si>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</si>
  <si>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</si>
  <si>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</si>
  <si>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</si>
  <si>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</si>
  <si>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</si>
  <si>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</si>
  <si>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</si>
  <si>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</si>
  <si>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</si>
  <si>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</si>
  <si>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</si>
  <si>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</si>
  <si>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</si>
  <si>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</si>
  <si>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</si>
  <si>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</si>
  <si>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</si>
  <si>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</si>
  <si>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</si>
  <si>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</si>
  <si>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</si>
  <si>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</si>
  <si>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</si>
  <si>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</si>
  <si>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</si>
  <si>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</si>
  <si>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</si>
  <si>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</si>
  <si>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</si>
  <si>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</si>
  <si>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</si>
  <si>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</si>
  <si>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</si>
  <si>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</si>
  <si>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</si>
  <si>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</si>
  <si>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</si>
  <si>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</si>
  <si>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</si>
  <si>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</si>
  <si>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</si>
  <si>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</si>
  <si>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</si>
  <si>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</si>
  <si>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</si>
  <si>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</si>
  <si>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</si>
  <si>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</si>
  <si>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</si>
  <si>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</si>
  <si>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</si>
  <si>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</si>
  <si>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</si>
  <si>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</si>
  <si>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</si>
  <si>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</si>
  <si>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</si>
  <si>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</si>
  <si>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</si>
  <si>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</si>
  <si>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</si>
  <si>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</si>
  <si>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</si>
  <si>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</si>
  <si>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</si>
  <si>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</si>
  <si>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</si>
  <si>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</si>
  <si>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</si>
  <si>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</si>
  <si>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</si>
  <si>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</si>
  <si>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</si>
  <si>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</si>
  <si>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</si>
  <si>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</si>
  <si>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</si>
  <si>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</si>
  <si>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</si>
  <si>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</si>
  <si>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</si>
  <si>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</si>
  <si>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</si>
  <si>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</si>
  <si>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</si>
  <si>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</si>
  <si>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</si>
  <si>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</si>
  <si>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</si>
  <si>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</si>
  <si>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</si>
  <si>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</si>
  <si>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</si>
  <si>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</si>
  <si>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</si>
  <si>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</si>
  <si>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</si>
  <si>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</si>
  <si>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</si>
  <si>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</si>
  <si>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</si>
  <si>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</si>
  <si>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</si>
  <si>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</si>
  <si>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</si>
  <si>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</si>
  <si>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</si>
  <si>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</si>
  <si>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</si>
  <si>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</si>
  <si>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</si>
  <si>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</si>
  <si>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</si>
  <si>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</si>
  <si>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</si>
  <si>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</si>
  <si>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</si>
  <si>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</si>
  <si>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</si>
  <si>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</si>
  <si>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</si>
  <si>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</si>
  <si>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</si>
  <si>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</si>
  <si>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</si>
  <si>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</si>
  <si>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</si>
  <si>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</si>
  <si>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</si>
  <si>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</si>
  <si>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</si>
  <si>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</si>
  <si>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</si>
  <si>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</si>
  <si>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</si>
  <si>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</si>
  <si>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</si>
  <si>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</si>
  <si>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</si>
  <si>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</si>
  <si>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</si>
  <si>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</si>
  <si>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</si>
  <si>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</si>
  <si>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</si>
  <si>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</si>
  <si>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</si>
  <si>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</si>
  <si>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</si>
  <si>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</si>
  <si>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</si>
  <si>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</si>
  <si>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</si>
  <si>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</si>
  <si>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</si>
  <si>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</si>
  <si>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</si>
  <si>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</si>
  <si>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</si>
  <si>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</si>
  <si>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</si>
  <si>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</si>
  <si>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</si>
  <si>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</si>
  <si>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</si>
  <si>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</si>
  <si>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</si>
  <si>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</si>
  <si>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</si>
  <si>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</si>
  <si>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</si>
  <si>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</si>
  <si>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</si>
  <si>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</si>
  <si>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</si>
  <si>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</si>
  <si>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</si>
  <si>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</si>
  <si>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</si>
  <si>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</si>
  <si>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</si>
  <si>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</si>
  <si>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</si>
  <si>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</si>
  <si>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</si>
  <si>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</si>
  <si>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</si>
  <si>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</si>
  <si>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</si>
  <si>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</si>
  <si>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</si>
  <si>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</si>
  <si>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</si>
  <si>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</si>
  <si>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</si>
  <si>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</si>
  <si>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</si>
  <si>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</si>
  <si>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</si>
  <si>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</si>
  <si>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</si>
  <si>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</si>
  <si>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</si>
  <si>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</si>
  <si>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</si>
  <si>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</si>
  <si>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</si>
  <si>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</si>
  <si>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</si>
  <si>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</si>
  <si>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</si>
  <si>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</si>
  <si>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</si>
  <si>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</si>
  <si>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</si>
  <si>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</si>
  <si>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</si>
  <si>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</si>
  <si>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</si>
  <si>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</si>
  <si>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</si>
  <si>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</si>
  <si>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</si>
  <si>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</si>
  <si>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</si>
  <si>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</si>
  <si>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</si>
  <si>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</si>
  <si>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</si>
  <si>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</si>
  <si>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</si>
  <si>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</si>
  <si>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</si>
  <si>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</si>
  <si>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</si>
  <si>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</si>
  <si>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</si>
  <si>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</si>
  <si>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</si>
  <si>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</si>
  <si>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</si>
  <si>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</si>
  <si>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</si>
  <si>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</si>
  <si>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</si>
  <si>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</si>
  <si>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</si>
  <si>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</si>
  <si>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</si>
  <si>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</si>
  <si>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</si>
  <si>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</si>
  <si>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</si>
  <si>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</si>
  <si>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</si>
  <si>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</si>
  <si>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</si>
  <si>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</si>
  <si>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</si>
  <si>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</si>
  <si>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</si>
  <si>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</si>
  <si>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</si>
  <si>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</si>
  <si>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</si>
  <si>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</si>
  <si>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</si>
  <si>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</si>
  <si>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</si>
  <si>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</si>
  <si>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</si>
  <si>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</si>
  <si>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</si>
  <si>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</si>
  <si>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</si>
  <si>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</si>
  <si>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</si>
  <si>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</si>
  <si>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</si>
  <si>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</si>
  <si>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</si>
  <si>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</si>
  <si>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</si>
  <si>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</si>
  <si>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</si>
  <si>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</si>
  <si>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</si>
  <si>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</si>
  <si>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</si>
  <si>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</si>
  <si>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</si>
  <si>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</si>
  <si>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</si>
  <si>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</si>
  <si>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</si>
  <si>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</si>
  <si>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</si>
  <si>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</si>
  <si>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</si>
  <si>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</si>
  <si>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</si>
  <si>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</si>
  <si>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</si>
  <si>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</si>
  <si>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</si>
  <si>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</si>
  <si>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</si>
  <si>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</si>
  <si>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</si>
  <si>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</si>
  <si>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</si>
  <si>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</si>
  <si>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</si>
  <si>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</si>
  <si>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</si>
  <si>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</si>
  <si>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</si>
  <si>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</si>
  <si>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</si>
  <si>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</si>
  <si>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</si>
  <si>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</si>
  <si>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</si>
  <si>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</si>
  <si>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</si>
  <si>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</si>
  <si>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</si>
  <si>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</si>
  <si>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</si>
  <si>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</si>
  <si>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</si>
  <si>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</si>
  <si>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</si>
  <si>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</si>
  <si>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</si>
  <si>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</si>
  <si>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</si>
  <si>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</si>
  <si>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</si>
  <si>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</si>
  <si>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</si>
  <si>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</si>
  <si>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</si>
  <si>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</si>
  <si>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</si>
  <si>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</si>
  <si>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</si>
  <si>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</si>
  <si>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</si>
  <si>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</si>
  <si>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</si>
  <si>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</si>
  <si>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</si>
  <si>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</si>
  <si>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</si>
  <si>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</si>
  <si>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</si>
  <si>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</si>
  <si>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</si>
  <si>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</si>
  <si>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</si>
  <si>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</si>
  <si>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</si>
  <si>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</si>
  <si>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</si>
  <si>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</si>
  <si>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</si>
  <si>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</si>
  <si>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</si>
  <si>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</si>
  <si>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</si>
  <si>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</si>
  <si>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</si>
  <si>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</si>
  <si>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</si>
  <si>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</si>
  <si>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</si>
  <si>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</si>
  <si>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</si>
  <si>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</si>
  <si>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</si>
  <si>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</si>
  <si>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</si>
  <si>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</si>
  <si>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</si>
  <si>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</si>
  <si>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</si>
  <si>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</si>
  <si>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</si>
  <si>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</si>
  <si>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</si>
  <si>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</si>
  <si>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</si>
  <si>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</si>
  <si>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</si>
  <si>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</si>
  <si>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</si>
  <si>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</si>
  <si>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</si>
  <si>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</si>
  <si>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</si>
  <si>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</si>
  <si>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</si>
  <si>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</si>
  <si>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</si>
  <si>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</si>
  <si>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</si>
  <si>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</si>
  <si>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</si>
  <si>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</si>
  <si>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</si>
  <si>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</si>
  <si>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</si>
  <si>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</si>
  <si>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</si>
  <si>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</si>
  <si>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</si>
  <si>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</si>
  <si>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</si>
  <si>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</si>
  <si>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</si>
  <si>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</si>
  <si>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</si>
  <si>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</si>
  <si>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</si>
  <si>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</si>
  <si>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</si>
  <si>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</si>
  <si>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</si>
  <si>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</si>
  <si>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</si>
  <si>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</si>
  <si>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</si>
  <si>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</si>
  <si>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</si>
  <si>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</si>
  <si>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</si>
  <si>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</si>
  <si>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</si>
  <si>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</si>
  <si>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</si>
  <si>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</si>
  <si>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</si>
  <si>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</si>
  <si>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</si>
  <si>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</si>
  <si>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</si>
  <si>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</si>
  <si>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</si>
  <si>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</si>
  <si>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</si>
  <si>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</si>
  <si>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</si>
  <si>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</si>
  <si>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</si>
  <si>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</si>
  <si>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</si>
  <si>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</si>
  <si>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</si>
  <si>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</si>
  <si>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</si>
  <si>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</si>
  <si>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</si>
  <si>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</si>
  <si>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</si>
  <si>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</si>
  <si>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</si>
  <si>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</si>
  <si>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</si>
  <si>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</si>
  <si>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</si>
  <si>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</si>
  <si>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</si>
  <si>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</si>
  <si>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</si>
  <si>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</si>
  <si>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</si>
  <si>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</si>
  <si>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</si>
  <si>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</si>
  <si>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</si>
  <si>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</si>
  <si>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</si>
  <si>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</si>
  <si>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</si>
  <si>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</si>
  <si>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</si>
  <si>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</si>
  <si>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</si>
  <si>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</si>
  <si>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</si>
  <si>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</si>
  <si>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</si>
  <si>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</si>
  <si>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</si>
  <si>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</si>
  <si>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</si>
  <si>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</si>
  <si>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</si>
  <si>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</si>
  <si>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</si>
  <si>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</si>
  <si>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</si>
  <si>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</si>
  <si>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</si>
  <si>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</si>
  <si>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</si>
  <si>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</si>
  <si>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</si>
  <si>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</si>
  <si>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</si>
  <si>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</si>
  <si>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</si>
  <si>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</si>
  <si>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</si>
  <si>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</si>
  <si>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</si>
  <si>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</si>
  <si>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</si>
  <si>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</si>
  <si>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</si>
  <si>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</si>
  <si>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</si>
  <si>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</si>
  <si>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</si>
  <si>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</si>
  <si>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</si>
  <si>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</si>
  <si>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</si>
  <si>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</si>
  <si>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</si>
  <si>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</si>
  <si>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</si>
  <si>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</si>
  <si>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</si>
  <si>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</si>
  <si>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</si>
  <si>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</si>
  <si>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</si>
  <si>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</si>
  <si>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</si>
  <si>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</si>
  <si>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</si>
  <si>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</si>
  <si>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</si>
  <si>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</si>
  <si>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</si>
  <si>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</si>
  <si>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</si>
  <si>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</si>
  <si>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</si>
  <si>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</si>
  <si>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</si>
  <si>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</si>
  <si>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</si>
  <si>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</si>
  <si>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</si>
  <si>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</si>
  <si>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</si>
  <si>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</si>
  <si>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</si>
  <si>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</si>
  <si>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</si>
  <si>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</si>
  <si>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</si>
  <si>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</si>
  <si>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</si>
  <si>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</si>
  <si>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</si>
  <si>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</si>
  <si>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</si>
  <si>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</si>
  <si>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</si>
  <si>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</si>
  <si>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</si>
  <si>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</si>
  <si>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</si>
  <si>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</si>
  <si>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</si>
  <si>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</si>
  <si>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</si>
  <si>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</si>
  <si>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</si>
  <si>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</si>
  <si>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</si>
  <si>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</si>
  <si>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</si>
  <si>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</si>
  <si>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</si>
  <si>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</si>
  <si>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</si>
  <si>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</si>
  <si>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</si>
  <si>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</si>
  <si>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</si>
  <si>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</si>
  <si>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</si>
  <si>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</si>
  <si>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</si>
  <si>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</si>
  <si>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</si>
  <si>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</si>
  <si>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</si>
  <si>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</si>
  <si>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</si>
  <si>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</si>
  <si>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</si>
  <si>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</si>
  <si>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</si>
  <si>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</si>
  <si>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</si>
  <si>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</si>
  <si>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</si>
  <si>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</si>
  <si>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</si>
  <si>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</si>
  <si>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</si>
  <si>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</si>
  <si>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</si>
  <si>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</si>
  <si>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</si>
  <si>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</si>
  <si>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</si>
  <si>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</si>
  <si>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</si>
  <si>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</si>
  <si>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</si>
  <si>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</si>
  <si>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</si>
  <si>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</si>
  <si>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</si>
  <si>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</si>
  <si>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</si>
  <si>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</si>
  <si>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</si>
  <si>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</si>
  <si>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</si>
  <si>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</si>
  <si>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</si>
  <si>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</si>
  <si>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</si>
  <si>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</si>
  <si>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</si>
  <si>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</si>
  <si>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</si>
  <si>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</si>
  <si>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</si>
  <si>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</si>
  <si>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</si>
  <si>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</si>
  <si>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</si>
  <si>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</si>
  <si>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</si>
  <si>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</si>
  <si>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</si>
  <si>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</si>
  <si>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</si>
  <si>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</si>
  <si>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</si>
  <si>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</si>
  <si>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</si>
  <si>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</si>
  <si>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</si>
  <si>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</si>
  <si>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</si>
  <si>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</si>
  <si>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</si>
  <si>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</si>
  <si>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</si>
  <si>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</si>
  <si>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</si>
  <si>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</si>
  <si>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</si>
  <si>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</si>
  <si>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</si>
  <si>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</si>
  <si>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</si>
  <si>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</si>
  <si>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</si>
  <si>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</si>
  <si>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</si>
  <si>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</si>
  <si>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</si>
  <si>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</si>
  <si>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</si>
  <si>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</si>
  <si>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</si>
  <si>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</si>
  <si>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</si>
  <si>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</si>
  <si>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</si>
  <si>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</si>
  <si>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</si>
  <si>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</si>
  <si>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</si>
  <si>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</si>
  <si>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</si>
  <si>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</si>
  <si>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</si>
  <si>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</si>
  <si>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</si>
  <si>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</si>
  <si>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</si>
  <si>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</si>
  <si>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</si>
  <si>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</si>
  <si>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</si>
  <si>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</si>
  <si>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</si>
  <si>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</si>
  <si>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</si>
  <si>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</si>
  <si>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</si>
  <si>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</si>
  <si>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</si>
  <si>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</si>
  <si>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</si>
  <si>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</si>
  <si>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</si>
  <si>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</si>
  <si>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</si>
  <si>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</si>
  <si>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</si>
  <si>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</si>
  <si>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</si>
  <si>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</si>
  <si>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</si>
  <si>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</si>
  <si>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</si>
  <si>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</si>
  <si>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</si>
  <si>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</si>
  <si>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</si>
  <si>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</si>
  <si>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</si>
  <si>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</si>
  <si>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</si>
  <si>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</si>
  <si>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</si>
  <si>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</si>
  <si>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</si>
  <si>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</si>
  <si>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</si>
  <si>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</si>
  <si>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</si>
  <si>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</si>
  <si>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</si>
  <si>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</si>
  <si>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</si>
  <si>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</si>
  <si>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</si>
  <si>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</si>
  <si>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</si>
  <si>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</si>
  <si>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</si>
  <si>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</si>
  <si>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</si>
  <si>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</si>
  <si>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</si>
  <si>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</si>
  <si>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</si>
  <si>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</si>
  <si>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</si>
  <si>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</si>
  <si>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</si>
  <si>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</si>
  <si>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</si>
  <si>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</si>
  <si>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</si>
  <si>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</si>
  <si>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</si>
  <si>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</si>
  <si>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</si>
  <si>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</si>
  <si>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</si>
  <si>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</si>
  <si>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</si>
  <si>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</si>
  <si>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</si>
  <si>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</si>
  <si>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</si>
  <si>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</si>
  <si>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</si>
  <si>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</si>
  <si>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</si>
  <si>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</si>
  <si>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</si>
  <si>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</si>
  <si>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</si>
  <si>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</si>
  <si>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</si>
  <si>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</si>
  <si>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</si>
  <si>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</si>
  <si>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</si>
  <si>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</si>
  <si>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</si>
  <si>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</si>
  <si>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</si>
  <si>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</si>
  <si>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</si>
  <si>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</si>
  <si>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</si>
  <si>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</si>
  <si>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</si>
  <si>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</si>
  <si>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</si>
  <si>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</si>
  <si>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</si>
  <si>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</si>
  <si>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</si>
  <si>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</si>
  <si>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</si>
  <si>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</si>
  <si>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</si>
  <si>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</si>
  <si>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</si>
  <si>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</si>
  <si>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</si>
  <si>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</si>
  <si>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</si>
  <si>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</si>
  <si>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</si>
  <si>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</si>
  <si>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</si>
  <si>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</si>
  <si>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</si>
  <si>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</si>
  <si>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</si>
  <si>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</si>
  <si>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</si>
  <si>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</si>
  <si>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</si>
  <si>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</si>
  <si>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</si>
  <si>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</si>
  <si>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</si>
  <si>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</si>
  <si>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</si>
  <si>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</si>
  <si>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</si>
  <si>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</si>
  <si>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</si>
  <si>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</si>
  <si>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</si>
  <si>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</si>
  <si>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</si>
  <si>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</si>
  <si>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</si>
  <si>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</si>
  <si>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</si>
  <si>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</si>
  <si>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</si>
  <si>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</si>
  <si>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</si>
  <si>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</si>
  <si>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</si>
  <si>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</si>
  <si>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</si>
  <si>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</si>
  <si>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</si>
  <si>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</si>
  <si>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</si>
  <si>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</si>
  <si>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</si>
  <si>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</si>
  <si>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</si>
  <si>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</si>
  <si>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</si>
  <si>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</si>
  <si>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</si>
  <si>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</si>
  <si>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</si>
  <si>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</si>
  <si>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</si>
  <si>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</si>
  <si>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</si>
  <si>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</si>
  <si>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</si>
  <si>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</si>
  <si>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</si>
  <si>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</si>
  <si>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</si>
  <si>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</si>
  <si>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</si>
  <si>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</si>
  <si>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</si>
  <si>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</si>
  <si>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</si>
  <si>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</si>
  <si>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</si>
  <si>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</si>
  <si>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</si>
  <si>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</si>
  <si>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</si>
  <si>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</si>
  <si>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</si>
  <si>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</si>
  <si>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</si>
  <si>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</si>
  <si>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</si>
  <si>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</si>
  <si>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</si>
  <si>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</si>
  <si>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</si>
  <si>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</si>
  <si>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</si>
  <si>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</si>
  <si>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</si>
  <si>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</si>
  <si>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</si>
  <si>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</si>
  <si>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</si>
  <si>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</si>
  <si>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</si>
  <si>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</si>
  <si>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</si>
  <si>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</si>
  <si>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</si>
  <si>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</si>
  <si>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</si>
  <si>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</si>
  <si>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</si>
  <si>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</si>
  <si>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</si>
  <si>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</si>
  <si>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</si>
  <si>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</si>
  <si>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</si>
  <si>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</si>
  <si>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</si>
  <si>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</si>
  <si>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</si>
  <si>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</si>
  <si>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</si>
  <si>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</si>
  <si>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</si>
  <si>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</si>
  <si>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</si>
  <si>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</si>
  <si>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</si>
  <si>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</si>
  <si>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</si>
  <si>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</si>
  <si>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</si>
  <si>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</si>
  <si>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</si>
  <si>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</si>
  <si>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</si>
  <si>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</si>
  <si>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</si>
  <si>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</si>
  <si>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</si>
  <si>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</si>
  <si>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</si>
  <si>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</si>
  <si>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</si>
  <si>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</si>
  <si>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</si>
  <si>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</si>
  <si>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</si>
  <si>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</si>
  <si>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</si>
  <si>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</si>
  <si>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</si>
  <si>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</si>
  <si>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</si>
  <si>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</si>
  <si>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</si>
  <si>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</si>
  <si>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</si>
  <si>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</si>
  <si>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</si>
  <si>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</si>
  <si>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</si>
  <si>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</si>
  <si>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</si>
  <si>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</si>
  <si>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</si>
  <si>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</si>
  <si>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</si>
  <si>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</si>
  <si>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</si>
  <si>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</si>
  <si>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</si>
  <si>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</si>
  <si>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</si>
  <si>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</si>
  <si>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</si>
  <si>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</si>
  <si>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</si>
  <si>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</si>
  <si>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</si>
  <si>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</si>
  <si>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</si>
  <si>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</si>
  <si>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</si>
  <si>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</si>
  <si>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</si>
  <si>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</si>
  <si>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</si>
  <si>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</si>
  <si>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</si>
  <si>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</si>
  <si>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</si>
  <si>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</si>
  <si>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</si>
  <si>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</si>
  <si>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</si>
  <si>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</si>
  <si>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</si>
  <si>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</si>
  <si>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</si>
  <si>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</si>
  <si>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</si>
  <si>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</si>
  <si>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</si>
  <si>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</si>
  <si>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</si>
  <si>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</si>
  <si>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</si>
  <si>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</si>
  <si>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</si>
  <si>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</si>
  <si>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</si>
  <si>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</si>
  <si>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</si>
  <si>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</si>
  <si>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</si>
  <si>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</si>
  <si>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</si>
  <si>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</si>
  <si>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</si>
  <si>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</si>
  <si>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</si>
  <si>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</si>
  <si>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</si>
  <si>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</si>
  <si>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</si>
  <si>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</si>
  <si>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</si>
  <si>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</si>
  <si>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</si>
  <si>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</si>
  <si>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</si>
  <si>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</si>
  <si>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</si>
  <si>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</si>
  <si>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</si>
  <si>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</si>
  <si>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</si>
  <si>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</si>
  <si>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</si>
  <si>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</si>
  <si>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</si>
  <si>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</si>
  <si>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</si>
  <si>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</si>
  <si>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</si>
  <si>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</si>
  <si>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</si>
  <si>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</si>
  <si>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</si>
  <si>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</si>
  <si>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</si>
  <si>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</si>
  <si>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</si>
  <si>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</si>
  <si>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</si>
  <si>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</si>
  <si>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</si>
  <si>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</si>
  <si>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</si>
  <si>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</si>
  <si>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</si>
  <si>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</si>
  <si>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</si>
  <si>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</si>
  <si>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</si>
  <si>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</si>
  <si>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</si>
  <si>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</si>
  <si>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</si>
  <si>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</si>
  <si>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</si>
  <si>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</si>
  <si>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</si>
  <si>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</si>
  <si>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</si>
  <si>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</si>
  <si>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</si>
  <si>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</si>
  <si>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</si>
  <si>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</si>
  <si>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</si>
  <si>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</si>
  <si>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</si>
  <si>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</si>
  <si>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</si>
  <si>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</si>
  <si>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</si>
  <si>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</si>
  <si>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</si>
  <si>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</si>
  <si>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</si>
  <si>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</si>
  <si>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</si>
  <si>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</si>
  <si>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</si>
  <si>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</si>
  <si>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</si>
  <si>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</si>
  <si>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</si>
  <si>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</si>
  <si>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</si>
  <si>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</si>
  <si>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</si>
  <si>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</si>
  <si>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</si>
  <si>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</si>
  <si>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</si>
  <si>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</si>
  <si>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</si>
  <si>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</si>
  <si>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</si>
  <si>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</si>
  <si>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</si>
  <si>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</si>
  <si>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</si>
  <si>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</si>
  <si>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</si>
  <si>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</si>
  <si>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</si>
  <si>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</si>
  <si>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</si>
  <si>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</si>
  <si>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</si>
  <si>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</si>
  <si>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</si>
  <si>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</si>
  <si>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</si>
  <si>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</si>
  <si>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</si>
  <si>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</si>
  <si>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</si>
  <si>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</si>
  <si>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</si>
  <si>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</si>
  <si>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</si>
  <si>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</si>
  <si>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</si>
  <si>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</si>
  <si>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</si>
  <si>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</si>
  <si>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</si>
  <si>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</si>
  <si>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</si>
  <si>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</si>
  <si>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</si>
  <si>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</si>
  <si>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</si>
  <si>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</si>
  <si>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</si>
  <si>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</si>
  <si>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</si>
  <si>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</si>
  <si>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</si>
  <si>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</si>
  <si>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</si>
  <si>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</si>
  <si>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</si>
  <si>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</si>
  <si>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</si>
  <si>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</si>
  <si>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</si>
  <si>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</si>
  <si>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</si>
  <si>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</si>
  <si>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</si>
  <si>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</si>
  <si>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</si>
  <si>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</si>
  <si>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</si>
  <si>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</si>
  <si>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</si>
  <si>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</si>
  <si>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</si>
  <si>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</si>
  <si>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</si>
  <si>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</si>
  <si>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</si>
  <si>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</si>
  <si>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</si>
  <si>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</si>
  <si>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</si>
  <si>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</si>
  <si>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</si>
  <si>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</si>
  <si>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</si>
  <si>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</si>
  <si>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</si>
  <si>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</si>
  <si>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</si>
  <si>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</si>
  <si>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</si>
  <si>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</si>
  <si>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</si>
  <si>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</si>
  <si>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</si>
  <si>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</si>
  <si>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</si>
  <si>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</si>
  <si>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</si>
  <si>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</si>
  <si>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</si>
  <si>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</si>
  <si>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</si>
  <si>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</si>
  <si>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</si>
  <si>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</si>
  <si>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</si>
  <si>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</si>
  <si>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</si>
  <si>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</si>
  <si>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</si>
  <si>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</si>
  <si>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</si>
  <si>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</si>
  <si>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</si>
  <si>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</si>
  <si>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</si>
  <si>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</si>
  <si>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</si>
  <si>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</si>
  <si>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</si>
  <si>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</si>
  <si>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</si>
  <si>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</si>
  <si>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</si>
  <si>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</si>
  <si>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</si>
  <si>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</si>
  <si>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</si>
  <si>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</si>
  <si>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</si>
  <si>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</si>
  <si>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</si>
  <si>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</si>
  <si>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</si>
  <si>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</si>
  <si>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</si>
  <si>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</si>
  <si>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</si>
  <si>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</si>
  <si>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</si>
  <si>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</si>
  <si>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</si>
  <si>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</si>
  <si>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</si>
  <si>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</si>
  <si>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</si>
  <si>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</si>
  <si>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</si>
  <si>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</si>
  <si>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</si>
  <si>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</si>
  <si>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</si>
  <si>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</si>
  <si>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</si>
  <si>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</si>
  <si>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</si>
  <si>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</si>
  <si>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</si>
  <si>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</si>
  <si>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</si>
  <si>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</si>
  <si>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</si>
  <si>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</si>
  <si>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</si>
  <si>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</si>
  <si>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</si>
  <si>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</si>
  <si>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</si>
  <si>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</si>
  <si>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</si>
  <si>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</si>
  <si>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</si>
  <si>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</si>
  <si>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</si>
  <si>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</si>
  <si>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</si>
  <si>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</si>
  <si>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</si>
  <si>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</si>
  <si>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</si>
  <si>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</si>
  <si>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</si>
  <si>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</si>
  <si>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</si>
  <si>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</si>
  <si>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</si>
  <si>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</si>
  <si>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</si>
  <si>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</si>
  <si>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</si>
  <si>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</si>
  <si>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</si>
  <si>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</si>
  <si>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</si>
  <si>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</si>
  <si>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</si>
  <si>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</si>
  <si>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</si>
  <si>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</si>
  <si>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</si>
  <si>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</si>
  <si>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</si>
  <si>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</si>
  <si>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</si>
  <si>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</si>
  <si>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</si>
  <si>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</si>
  <si>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</si>
  <si>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</si>
  <si>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</si>
  <si>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</si>
  <si>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</si>
  <si>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</si>
  <si>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</si>
  <si>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</si>
  <si>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</si>
  <si>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</si>
  <si>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</si>
  <si>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</si>
  <si>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</si>
  <si>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</si>
  <si>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</si>
  <si>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</si>
  <si>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</si>
  <si>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</si>
  <si>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</si>
  <si>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</si>
  <si>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</si>
  <si>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</si>
  <si>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</si>
  <si>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</si>
  <si>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</si>
  <si>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</si>
  <si>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</si>
  <si>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</si>
  <si>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</si>
  <si>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</si>
  <si>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</si>
  <si>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</si>
  <si>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</si>
  <si>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</si>
  <si>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</si>
  <si>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</si>
  <si>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</si>
  <si>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</si>
  <si>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</si>
  <si>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</si>
  <si>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</si>
  <si>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</si>
  <si>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</si>
  <si>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</si>
  <si>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</si>
  <si>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</si>
  <si>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</si>
  <si>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</si>
  <si>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</si>
  <si>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</si>
  <si>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</si>
  <si>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</si>
  <si>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</si>
  <si>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</si>
  <si>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</si>
  <si>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</si>
  <si>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</si>
  <si>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</si>
  <si>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</si>
  <si>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</si>
  <si>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</si>
  <si>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</si>
  <si>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</si>
  <si>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</si>
  <si>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</si>
  <si>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</si>
  <si>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</si>
  <si>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</si>
  <si>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</si>
  <si>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</si>
  <si>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</si>
  <si>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</si>
  <si>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</si>
  <si>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</si>
  <si>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</si>
  <si>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</si>
  <si>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</si>
  <si>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</si>
  <si>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</si>
  <si>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</si>
  <si>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</si>
  <si>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</si>
  <si>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</si>
  <si>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</si>
  <si>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</si>
  <si>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</si>
  <si>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</si>
  <si>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</si>
  <si>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</si>
  <si>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</si>
  <si>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</si>
  <si>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</si>
  <si>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</si>
  <si>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</si>
  <si>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</si>
  <si>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</si>
  <si>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</si>
  <si>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</si>
  <si>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</si>
  <si>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</si>
  <si>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</si>
  <si>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</si>
  <si>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</si>
  <si>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</si>
  <si>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</si>
  <si>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</si>
  <si>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</si>
  <si>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</si>
  <si>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</si>
  <si>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</si>
  <si>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</si>
  <si>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</si>
  <si>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</si>
  <si>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</si>
  <si>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</si>
  <si>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</si>
  <si>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</si>
  <si>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</si>
  <si>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</si>
  <si>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</si>
  <si>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</si>
  <si>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</si>
  <si>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</si>
  <si>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</si>
  <si>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</si>
  <si>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</si>
  <si>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</si>
  <si>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</si>
  <si>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</si>
  <si>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</si>
  <si>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</si>
  <si>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</si>
  <si>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</si>
  <si>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</si>
  <si>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</si>
  <si>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</si>
  <si>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</si>
  <si>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</si>
  <si>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</si>
  <si>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</si>
  <si>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</si>
  <si>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</si>
  <si>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</si>
  <si>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</si>
  <si>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</si>
  <si>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</si>
  <si>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</si>
  <si>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</si>
  <si>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</si>
  <si>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</si>
  <si>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</si>
  <si>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</si>
  <si>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</si>
  <si>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</si>
  <si>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</si>
  <si>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</si>
  <si>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</si>
  <si>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</si>
  <si>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</si>
  <si>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</si>
  <si>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</si>
  <si>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</si>
  <si>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</si>
  <si>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</si>
  <si>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</si>
  <si>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</si>
  <si>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</si>
  <si>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</si>
  <si>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</si>
  <si>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</si>
  <si>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</si>
  <si>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</si>
  <si>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</si>
  <si>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</si>
  <si>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</si>
  <si>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</si>
  <si>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</si>
  <si>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</si>
  <si>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</si>
  <si>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</si>
  <si>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</si>
  <si>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</si>
  <si>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</si>
  <si>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</si>
  <si>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</si>
  <si>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</si>
  <si>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</si>
  <si>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</si>
  <si>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</si>
  <si>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</si>
  <si>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</si>
  <si>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</si>
  <si>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</si>
  <si>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</si>
  <si>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</si>
  <si>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</si>
  <si>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</si>
  <si>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</si>
  <si>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</si>
  <si>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</si>
  <si>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</si>
  <si>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</si>
  <si>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</si>
  <si>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</si>
  <si>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</si>
  <si>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</si>
  <si>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</si>
  <si>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</si>
  <si>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</si>
  <si>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</si>
  <si>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</si>
  <si>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</si>
  <si>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</si>
  <si>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</si>
  <si>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</si>
  <si>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</si>
  <si>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</si>
  <si>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</si>
  <si>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</si>
  <si>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</si>
  <si>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</si>
  <si>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</si>
  <si>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</si>
  <si>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</si>
  <si>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</si>
  <si>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</si>
  <si>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</si>
  <si>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</si>
  <si>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</si>
  <si>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</si>
  <si>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</si>
  <si>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</si>
  <si>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</si>
  <si>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</si>
  <si>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</si>
  <si>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</si>
  <si>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</si>
  <si>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</si>
  <si>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</si>
  <si>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</si>
  <si>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</si>
  <si>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</si>
  <si>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</si>
  <si>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</si>
  <si>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</si>
  <si>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</si>
  <si>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</si>
  <si>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</si>
  <si>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</si>
  <si>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</si>
  <si>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</si>
  <si>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</si>
  <si>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</si>
  <si>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</si>
  <si>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</si>
  <si>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</si>
  <si>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</si>
  <si>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</si>
  <si>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</si>
  <si>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</si>
  <si>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</si>
  <si>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</si>
  <si>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</si>
  <si>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</si>
  <si>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</si>
  <si>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</si>
  <si>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</si>
  <si>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</si>
  <si>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</si>
  <si>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</si>
  <si>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</si>
  <si>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</si>
  <si>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</si>
  <si>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</si>
  <si>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</si>
  <si>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</si>
  <si>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</si>
  <si>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</si>
  <si>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</si>
  <si>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</si>
  <si>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</si>
  <si>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</si>
  <si>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</si>
  <si>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</si>
  <si>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</si>
  <si>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</si>
  <si>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</si>
  <si>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</si>
  <si>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</si>
  <si>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</si>
  <si>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</si>
  <si>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</si>
  <si>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</si>
  <si>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</si>
  <si>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</si>
  <si>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</si>
  <si>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</si>
  <si>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</si>
  <si>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</si>
  <si>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</si>
  <si>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</si>
  <si>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</si>
  <si>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</si>
  <si>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</si>
  <si>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</si>
  <si>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</si>
  <si>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</si>
  <si>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</si>
  <si>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</si>
  <si>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</si>
  <si>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</si>
  <si>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</si>
  <si>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</si>
  <si>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</si>
  <si>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</si>
  <si>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</si>
  <si>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</si>
  <si>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</si>
  <si>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</si>
  <si>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</si>
  <si>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</si>
  <si>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</si>
  <si>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</si>
  <si>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</si>
  <si>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</si>
  <si>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</si>
  <si>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</si>
  <si>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</si>
  <si>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</si>
  <si>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</si>
  <si>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</si>
  <si>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</si>
  <si>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</si>
  <si>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</si>
  <si>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</si>
  <si>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</si>
  <si>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</si>
  <si>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</si>
  <si>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</si>
  <si>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</si>
  <si>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</si>
  <si>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</si>
  <si>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</si>
  <si>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</si>
  <si>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</si>
  <si>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</si>
  <si>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</si>
  <si>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</si>
  <si>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</si>
  <si>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</si>
  <si>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</si>
  <si>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</si>
  <si>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</si>
  <si>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</si>
  <si>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</si>
  <si>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</si>
  <si>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</si>
  <si>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</si>
  <si>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</si>
  <si>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</si>
  <si>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</si>
  <si>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</si>
  <si>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</si>
  <si>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</si>
  <si>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</si>
  <si>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</si>
  <si>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</si>
  <si>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</si>
  <si>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</si>
  <si>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</si>
  <si>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</si>
  <si>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</si>
  <si>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</si>
  <si>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</si>
  <si>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</si>
  <si>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</si>
  <si>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</si>
  <si>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</si>
  <si>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</si>
  <si>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</si>
  <si>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</si>
  <si>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</si>
  <si>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</si>
  <si>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</si>
  <si>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</si>
  <si>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</si>
  <si>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</si>
  <si>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</si>
  <si>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</si>
  <si>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</si>
  <si>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</si>
  <si>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</si>
  <si>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</si>
  <si>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</si>
  <si>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</si>
  <si>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</si>
  <si>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</si>
  <si>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</si>
  <si>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</si>
  <si>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</si>
  <si>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</si>
  <si>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</si>
  <si>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</si>
  <si>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</si>
  <si>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</si>
  <si>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</si>
  <si>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</si>
  <si>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</si>
  <si>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</si>
  <si>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</si>
  <si>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</si>
  <si>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</si>
  <si>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</si>
  <si>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</si>
  <si>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</si>
  <si>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</si>
  <si>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</si>
  <si>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</si>
  <si>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</si>
  <si>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</si>
  <si>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</si>
  <si>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</si>
  <si>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</si>
  <si>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</si>
  <si>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</si>
  <si>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</si>
  <si>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</si>
  <si>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</si>
  <si>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</si>
  <si>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</si>
  <si>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</si>
  <si>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</si>
  <si>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</si>
  <si>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</si>
  <si>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</si>
  <si>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</si>
  <si>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</si>
  <si>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</si>
  <si>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</si>
  <si>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</si>
  <si>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</si>
  <si>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</si>
  <si>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</si>
  <si>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</si>
  <si>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</si>
  <si>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</si>
  <si>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</si>
  <si>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</si>
  <si>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</si>
  <si>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</si>
  <si>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</si>
  <si>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</si>
  <si>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</si>
  <si>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</si>
  <si>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</si>
  <si>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</si>
  <si>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</si>
  <si>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</si>
  <si>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</si>
  <si>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</si>
  <si>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</si>
  <si>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</si>
  <si>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</si>
  <si>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</si>
  <si>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</si>
  <si>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</si>
  <si>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</si>
  <si>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</si>
  <si>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</si>
  <si>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</si>
  <si>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</si>
  <si>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</si>
  <si>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</si>
  <si>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</si>
  <si>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</si>
  <si>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</si>
  <si>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</si>
  <si>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</si>
  <si>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</si>
  <si>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</si>
  <si>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</si>
  <si>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</si>
  <si>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</si>
  <si>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</si>
  <si>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</si>
  <si>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</si>
  <si>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</si>
  <si>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</si>
  <si>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</si>
  <si>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</si>
  <si>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</si>
  <si>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</si>
  <si>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</si>
  <si>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</si>
  <si>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</si>
  <si>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</si>
  <si>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</si>
  <si>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</si>
  <si>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</si>
  <si>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</si>
  <si>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</si>
  <si>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</si>
  <si>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</si>
  <si>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</si>
  <si>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</si>
  <si>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</si>
  <si>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</si>
  <si>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</si>
  <si>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</si>
  <si>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</si>
  <si>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</si>
  <si>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</si>
  <si>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</si>
  <si>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</si>
  <si>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</si>
  <si>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</si>
  <si>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</si>
  <si>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</si>
  <si>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</si>
  <si>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</si>
  <si>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</si>
  <si>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</si>
  <si>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</si>
  <si>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</si>
  <si>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</si>
  <si>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</si>
  <si>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</si>
  <si>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</si>
  <si>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</si>
  <si>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</si>
  <si>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</si>
  <si>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</si>
  <si>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</si>
  <si>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</si>
  <si>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</si>
  <si>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</si>
  <si>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</si>
  <si>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</si>
  <si>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</si>
  <si>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</si>
  <si>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</si>
  <si>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</si>
  <si>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</si>
  <si>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</si>
  <si>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</si>
  <si>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</si>
  <si>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</si>
  <si>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</si>
  <si>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</si>
  <si>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</si>
  <si>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</si>
  <si>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</si>
  <si>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</si>
  <si>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</si>
  <si>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</si>
  <si>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</si>
  <si>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</si>
  <si>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</si>
  <si>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</si>
  <si>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</si>
  <si>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</si>
  <si>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</si>
  <si>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</si>
  <si>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</si>
  <si>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</si>
  <si>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</si>
  <si>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</si>
  <si>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</si>
  <si>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</si>
  <si>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</si>
  <si>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</si>
  <si>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</si>
  <si>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</si>
  <si>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</si>
  <si>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</si>
  <si>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</si>
  <si>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</si>
  <si>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</si>
  <si>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</si>
  <si>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</si>
  <si>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</si>
  <si>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</si>
  <si>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</si>
  <si>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</si>
  <si>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</si>
  <si>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</si>
  <si>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</si>
  <si>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</si>
  <si>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</si>
  <si>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</si>
  <si>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</si>
  <si>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</si>
  <si>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</si>
  <si>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</si>
  <si>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</si>
  <si>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</si>
  <si>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</si>
  <si>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</si>
  <si>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</si>
  <si>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</si>
  <si>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</si>
  <si>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</si>
  <si>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</si>
  <si>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</si>
  <si>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</si>
  <si>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</si>
  <si>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</si>
  <si>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</si>
  <si>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</si>
  <si>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</si>
  <si>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</si>
  <si>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</si>
  <si>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</si>
  <si>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</si>
  <si>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</si>
  <si>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</si>
  <si>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</si>
  <si>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</si>
  <si>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</si>
  <si>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</si>
  <si>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</si>
  <si>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</si>
  <si>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</si>
  <si>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</si>
  <si>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</si>
  <si>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</si>
  <si>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</si>
  <si>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</si>
  <si>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</si>
  <si>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</si>
  <si>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</si>
  <si>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</si>
  <si>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</si>
  <si>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</si>
  <si>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</si>
  <si>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</si>
  <si>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</si>
  <si>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</si>
  <si>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</si>
  <si>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</si>
  <si>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</si>
  <si>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</si>
  <si>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</si>
  <si>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</si>
  <si>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</si>
  <si>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</si>
  <si>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</si>
  <si>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</si>
  <si>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</si>
  <si>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</si>
  <si>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</si>
  <si>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</si>
  <si>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</si>
  <si>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</si>
  <si>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</si>
  <si>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</si>
  <si>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</si>
  <si>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</si>
  <si>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</si>
  <si>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</si>
  <si>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</si>
  <si>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</si>
  <si>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</si>
  <si>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</si>
  <si>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</si>
  <si>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</si>
  <si>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</si>
  <si>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</si>
  <si>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</si>
  <si>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</si>
  <si>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</si>
  <si>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</si>
  <si>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</si>
  <si>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</si>
  <si>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</si>
  <si>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</si>
  <si>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</si>
  <si>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</si>
  <si>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</si>
  <si>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</si>
  <si>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</si>
  <si>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</si>
  <si>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</si>
  <si>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</si>
  <si>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</si>
  <si>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</si>
  <si>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</si>
  <si>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</si>
  <si>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</si>
  <si>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</si>
  <si>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</si>
  <si>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</si>
  <si>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</si>
  <si>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</si>
  <si>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</si>
  <si>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</si>
  <si>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</si>
  <si>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</si>
  <si>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</si>
  <si>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</si>
  <si>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</si>
  <si>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</si>
  <si>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</si>
  <si>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</si>
  <si>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</si>
  <si>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</si>
  <si>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</si>
  <si>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</si>
  <si>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</si>
  <si>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</si>
  <si>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</si>
  <si>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</si>
  <si>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</si>
  <si>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</si>
  <si>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</si>
  <si>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</si>
  <si>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</si>
  <si>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</si>
  <si>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</si>
  <si>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</si>
  <si>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</si>
  <si>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</si>
  <si>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</si>
  <si>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</si>
  <si>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</si>
  <si>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</si>
  <si>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</si>
  <si>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</si>
  <si>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</si>
  <si>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</si>
  <si>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</si>
  <si>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</si>
  <si>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</si>
  <si>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</si>
  <si>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</si>
  <si>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</si>
  <si>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</si>
  <si>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</si>
  <si>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</si>
  <si>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</si>
  <si>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</si>
  <si>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</si>
  <si>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</si>
  <si>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</si>
  <si>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</si>
  <si>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</si>
  <si>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</si>
  <si>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</si>
  <si>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</si>
  <si>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</si>
  <si>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</si>
  <si>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</si>
  <si>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</si>
  <si>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</si>
  <si>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</si>
  <si>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</si>
  <si>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</si>
  <si>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</si>
  <si>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</si>
  <si>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</si>
  <si>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</si>
  <si>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</si>
  <si>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</si>
  <si>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</si>
  <si>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</si>
  <si>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</si>
  <si>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</si>
  <si>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</si>
  <si>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</si>
  <si>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</si>
  <si>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</si>
  <si>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</si>
  <si>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</si>
  <si>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</si>
  <si>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</si>
  <si>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</si>
  <si>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</si>
  <si>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</si>
  <si>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</si>
  <si>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</si>
  <si>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</si>
  <si>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</si>
  <si>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</si>
  <si>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</si>
  <si>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</si>
  <si>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</si>
  <si>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</si>
  <si>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</si>
  <si>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</si>
  <si>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</si>
  <si>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</si>
  <si>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</si>
  <si>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</si>
  <si>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</si>
  <si>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</si>
  <si>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</si>
  <si>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</si>
  <si>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</si>
  <si>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</si>
  <si>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</si>
  <si>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</si>
  <si>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</si>
  <si>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</si>
  <si>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</si>
  <si>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</si>
  <si>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</si>
  <si>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</si>
  <si>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</si>
  <si>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</si>
  <si>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</si>
  <si>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</si>
  <si>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</si>
  <si>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</si>
  <si>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</si>
  <si>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</si>
  <si>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</si>
  <si>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</si>
  <si>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</si>
  <si>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</si>
  <si>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</si>
  <si>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</si>
  <si>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</si>
  <si>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</si>
  <si>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</si>
  <si>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</si>
  <si>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</si>
  <si>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</si>
  <si>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</si>
  <si>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</si>
  <si>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</si>
  <si>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</si>
  <si>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</si>
  <si>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</si>
  <si>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</si>
  <si>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</si>
  <si>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</si>
  <si>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</si>
  <si>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</si>
  <si>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</si>
  <si>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</si>
  <si>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</si>
  <si>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</si>
  <si>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</si>
  <si>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</si>
  <si>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</si>
  <si>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</si>
  <si>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</si>
  <si>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</si>
  <si>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</si>
  <si>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</si>
  <si>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</si>
  <si>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</si>
  <si>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</si>
  <si>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</si>
  <si>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</si>
  <si>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</si>
  <si>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</si>
  <si>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</si>
  <si>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</si>
  <si>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</si>
  <si>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</si>
  <si>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</si>
  <si>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</si>
  <si>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</si>
  <si>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</si>
  <si>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</si>
  <si>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</si>
  <si>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</si>
  <si>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</si>
  <si>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</si>
  <si>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</si>
  <si>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</si>
  <si>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</si>
  <si>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</si>
  <si>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</si>
  <si>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</si>
  <si>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</si>
  <si>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</si>
  <si>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</si>
  <si>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</si>
  <si>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</si>
  <si>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</si>
  <si>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</si>
  <si>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</si>
  <si>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</si>
  <si>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</si>
  <si>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</si>
  <si>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</si>
  <si>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</si>
  <si>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</si>
  <si>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</si>
  <si>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</si>
  <si>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</si>
  <si>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</si>
  <si>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</si>
  <si>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</si>
  <si>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</si>
  <si>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</si>
  <si>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</si>
  <si>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</si>
  <si>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</si>
  <si>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</si>
  <si>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</si>
  <si>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</si>
  <si>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</si>
  <si>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</si>
  <si>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</si>
  <si>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</si>
  <si>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</si>
  <si>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</si>
  <si>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</si>
  <si>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</si>
  <si>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</si>
  <si>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</si>
  <si>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</si>
  <si>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</si>
  <si>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</si>
  <si>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</si>
  <si>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</si>
  <si>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</si>
  <si>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</si>
  <si>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</si>
  <si>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</si>
  <si>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</si>
  <si>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</si>
  <si>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</si>
  <si>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</si>
  <si>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</si>
  <si>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</si>
  <si>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</si>
  <si>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</si>
  <si>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</si>
  <si>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</si>
  <si>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</si>
  <si>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</si>
  <si>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</si>
  <si>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</si>
  <si>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</si>
  <si>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</si>
  <si>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</si>
  <si>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</si>
  <si>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</si>
  <si>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</si>
  <si>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</si>
  <si>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</si>
  <si>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</si>
  <si>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</si>
  <si>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</si>
  <si>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</si>
  <si>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</si>
  <si>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</si>
  <si>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</si>
  <si>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</si>
  <si>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</si>
  <si>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</si>
  <si>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</si>
  <si>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</si>
  <si>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</si>
  <si>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</si>
  <si>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</si>
  <si>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</si>
  <si>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</si>
  <si>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</si>
  <si>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</si>
  <si>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</si>
  <si>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</si>
  <si>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</si>
  <si>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</si>
  <si>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</si>
  <si>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</si>
  <si>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</si>
  <si>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</si>
  <si>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</si>
  <si>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</si>
  <si>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</si>
  <si>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</si>
  <si>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</si>
  <si>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</si>
  <si>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</si>
  <si>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</si>
  <si>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</si>
  <si>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</si>
  <si>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</si>
  <si>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</si>
  <si>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</si>
  <si>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</si>
  <si>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</si>
  <si>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</si>
  <si>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</si>
  <si>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</si>
  <si>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</si>
  <si>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</si>
  <si>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</si>
  <si>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</si>
  <si>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</si>
  <si>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</si>
  <si>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</si>
  <si>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</si>
  <si>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</si>
  <si>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</si>
  <si>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</si>
  <si>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</si>
  <si>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</si>
  <si>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</si>
  <si>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</si>
  <si>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</si>
  <si>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</si>
  <si>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</si>
  <si>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</si>
  <si>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</si>
  <si>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</si>
  <si>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</si>
  <si>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</si>
  <si>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</si>
  <si>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</si>
  <si>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</si>
  <si>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</si>
  <si>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</si>
  <si>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</si>
  <si>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</si>
  <si>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</si>
  <si>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</si>
  <si>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</si>
  <si>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</si>
  <si>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</si>
  <si>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</si>
  <si>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</si>
  <si>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</si>
  <si>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</si>
  <si>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</si>
  <si>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</si>
  <si>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</si>
  <si>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</si>
  <si>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</si>
  <si>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</si>
  <si>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</si>
  <si>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</si>
  <si>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</si>
  <si>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</si>
  <si>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</si>
  <si>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</si>
  <si>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</si>
  <si>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</si>
  <si>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</si>
  <si>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</si>
  <si>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</si>
  <si>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</si>
  <si>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</si>
  <si>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</si>
  <si>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</si>
  <si>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</si>
  <si>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</si>
  <si>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</si>
  <si>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</si>
  <si>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</si>
  <si>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</si>
  <si>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</si>
  <si>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</si>
  <si>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</si>
  <si>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</si>
  <si>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</si>
  <si>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</si>
  <si>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</si>
  <si>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</si>
  <si>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</si>
  <si>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</si>
  <si>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</si>
  <si>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</si>
  <si>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</si>
  <si>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</si>
  <si>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</si>
  <si>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</si>
  <si>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</si>
  <si>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</si>
  <si>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</si>
  <si>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</si>
  <si>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</si>
  <si>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</si>
  <si>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</si>
  <si>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</si>
  <si>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</si>
  <si>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</si>
  <si>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</si>
  <si>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</si>
  <si>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</si>
  <si>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</si>
  <si>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</si>
  <si>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</si>
  <si>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</si>
  <si>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</si>
  <si>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</si>
  <si>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</si>
  <si>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</si>
  <si>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</si>
  <si>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</si>
  <si>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</si>
  <si>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</si>
  <si>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</si>
  <si>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</si>
  <si>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</si>
  <si>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</si>
  <si>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</si>
  <si>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</si>
  <si>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</si>
  <si>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</si>
  <si>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</si>
  <si>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</si>
  <si>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</si>
  <si>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</si>
  <si>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</si>
  <si>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</si>
  <si>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</si>
  <si>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</si>
  <si>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</si>
  <si>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</si>
  <si>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</si>
  <si>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</si>
  <si>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</si>
  <si>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</si>
  <si>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</si>
  <si>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</si>
  <si>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</si>
  <si>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</si>
  <si>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</si>
  <si>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</si>
  <si>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</si>
  <si>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</si>
  <si>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</si>
  <si>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</si>
  <si>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</si>
  <si>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</si>
  <si>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</si>
  <si>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</si>
  <si>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</si>
  <si>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</si>
  <si>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</si>
  <si>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</si>
  <si>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</si>
  <si>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</si>
  <si>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</si>
  <si>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</si>
  <si>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</si>
  <si>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</si>
  <si>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</si>
  <si>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</si>
  <si>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</si>
  <si>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</si>
  <si>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</si>
  <si>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</si>
  <si>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</si>
  <si>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</si>
  <si>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</si>
  <si>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</si>
  <si>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</si>
  <si>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</si>
  <si>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</si>
  <si>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</si>
  <si>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</si>
  <si>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</si>
  <si>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</si>
  <si>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</si>
  <si>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</si>
  <si>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</si>
  <si>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</si>
  <si>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</si>
  <si>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</si>
  <si>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</si>
  <si>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</si>
  <si>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</si>
  <si>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</si>
  <si>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</si>
  <si>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</si>
  <si>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</si>
  <si>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</si>
  <si>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</si>
  <si>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</si>
  <si>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</si>
  <si>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</si>
  <si>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</si>
  <si>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</si>
  <si>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</si>
  <si>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</si>
  <si>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</si>
  <si>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</si>
  <si>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</si>
  <si>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</si>
  <si>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</si>
  <si>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</si>
  <si>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</si>
  <si>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</si>
  <si>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</si>
  <si>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</si>
  <si>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</si>
  <si>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</si>
  <si>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</si>
  <si>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</si>
  <si>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</si>
  <si>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</si>
  <si>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</si>
  <si>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</si>
  <si>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</si>
  <si>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</si>
  <si>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</si>
  <si>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</si>
  <si>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</si>
  <si>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</si>
  <si>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</si>
  <si>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</si>
  <si>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</si>
  <si>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</si>
  <si>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</si>
  <si>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</si>
  <si>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</si>
  <si>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</si>
  <si>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</si>
  <si>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</si>
  <si>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</si>
  <si>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</si>
  <si>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</si>
  <si>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</si>
  <si>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</si>
  <si>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</si>
  <si>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</si>
  <si>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</si>
  <si>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</si>
  <si>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</si>
  <si>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</si>
  <si>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</si>
  <si>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</si>
  <si>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</si>
  <si>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</si>
  <si>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</si>
  <si>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</si>
  <si>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</si>
  <si>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</si>
  <si>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</si>
  <si>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</si>
  <si>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</si>
  <si>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</si>
  <si>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</si>
  <si>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</si>
  <si>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</si>
  <si>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</si>
  <si>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</si>
  <si>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</si>
  <si>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</si>
  <si>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</si>
  <si>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</si>
  <si>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</si>
  <si>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</si>
  <si>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</si>
  <si>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</si>
  <si>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</si>
  <si>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</si>
  <si>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</si>
  <si>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</si>
  <si>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</si>
  <si>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</si>
  <si>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</si>
  <si>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</si>
  <si>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</si>
  <si>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</si>
  <si>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</si>
  <si>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</si>
  <si>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</si>
  <si>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</si>
  <si>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</si>
  <si>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</si>
  <si>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</si>
  <si>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</si>
  <si>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</si>
  <si>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</si>
  <si>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</si>
  <si>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</si>
  <si>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</si>
  <si>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</si>
  <si>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</si>
  <si>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</si>
  <si>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</si>
  <si>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</si>
  <si>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</si>
  <si>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</si>
  <si>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</si>
  <si>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</si>
  <si>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</si>
  <si>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</si>
  <si>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</si>
  <si>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</si>
  <si>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</si>
  <si>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</si>
  <si>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</si>
  <si>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</si>
  <si>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</si>
  <si>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</si>
  <si>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</si>
  <si>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</si>
  <si>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</si>
  <si>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</si>
  <si>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</si>
  <si>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</si>
  <si>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</si>
  <si>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</si>
  <si>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</si>
  <si>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</si>
  <si>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</si>
  <si>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</si>
  <si>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</si>
  <si>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</si>
  <si>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</si>
  <si>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</si>
  <si>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</si>
  <si>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</si>
  <si>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</si>
  <si>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</si>
  <si>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</si>
  <si>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</si>
  <si>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</si>
  <si>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</si>
  <si>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</si>
  <si>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</si>
  <si>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</si>
  <si>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</si>
  <si>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</si>
  <si>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</si>
  <si>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</si>
  <si>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</si>
  <si>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</si>
  <si>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</si>
  <si>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</si>
  <si>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</si>
  <si>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</si>
  <si>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</si>
  <si>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</si>
  <si>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</si>
  <si>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</si>
  <si>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</si>
  <si>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</si>
  <si>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</si>
  <si>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</si>
  <si>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</si>
  <si>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</si>
  <si>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</si>
  <si>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</si>
  <si>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</si>
  <si>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</si>
  <si>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</si>
  <si>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</si>
  <si>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</si>
  <si>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</si>
  <si>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</si>
  <si>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</si>
  <si>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</si>
  <si>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</si>
  <si>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</si>
  <si>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</si>
  <si>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</si>
  <si>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</si>
  <si>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</si>
  <si>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</si>
  <si>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</si>
  <si>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</si>
  <si>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</si>
  <si>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</si>
  <si>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</si>
  <si>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</si>
  <si>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</si>
  <si>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</si>
  <si>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</si>
  <si>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</si>
  <si>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</si>
  <si>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</si>
  <si>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</si>
  <si>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</si>
  <si>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</si>
  <si>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</si>
  <si>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</si>
  <si>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</si>
  <si>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</si>
  <si>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</si>
  <si>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</si>
  <si>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</si>
  <si>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</si>
  <si>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</si>
  <si>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</si>
  <si>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</si>
  <si>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</si>
  <si>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</si>
  <si>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</si>
  <si>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</si>
  <si>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</si>
  <si>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</si>
  <si>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</si>
  <si>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</si>
  <si>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</si>
  <si>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</si>
  <si>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</si>
  <si>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</si>
  <si>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</si>
  <si>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</si>
  <si>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</si>
  <si>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</si>
  <si>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</si>
  <si>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</si>
  <si>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</si>
  <si>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</si>
  <si>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</si>
  <si>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</si>
  <si>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</si>
  <si>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</si>
  <si>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</si>
  <si>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</si>
  <si>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</si>
  <si>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</si>
  <si>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</si>
  <si>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</si>
  <si>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</si>
  <si>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</si>
  <si>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</si>
  <si>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</si>
  <si>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</si>
  <si>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</si>
  <si>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</si>
  <si>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</si>
  <si>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</si>
  <si>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</si>
  <si>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</si>
  <si>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</si>
  <si>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</si>
  <si>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</si>
  <si>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</si>
  <si>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</si>
  <si>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</si>
  <si>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</si>
  <si>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</si>
  <si>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</si>
  <si>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</si>
  <si>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</si>
  <si>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</si>
  <si>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</si>
  <si>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</si>
  <si>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</si>
  <si>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</si>
  <si>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</si>
  <si>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</si>
  <si>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</si>
  <si>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</si>
  <si>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</si>
  <si>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</si>
  <si>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</si>
  <si>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</si>
  <si>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</si>
  <si>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</si>
  <si>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</si>
  <si>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</si>
  <si>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</si>
  <si>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</si>
  <si>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</si>
  <si>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</si>
  <si>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</si>
  <si>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</si>
  <si>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</si>
  <si>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</si>
  <si>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</si>
  <si>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</si>
  <si>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</si>
  <si>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</si>
  <si>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</si>
  <si>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</si>
  <si>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</si>
  <si>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</si>
  <si>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</si>
  <si>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</si>
  <si>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</si>
  <si>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</si>
  <si>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</si>
  <si>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</si>
  <si>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</si>
  <si>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</si>
  <si>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</si>
  <si>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</si>
  <si>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</si>
  <si>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</si>
  <si>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</si>
  <si>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</si>
  <si>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</si>
  <si>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</si>
  <si>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</si>
  <si>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</si>
  <si>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</si>
  <si>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</si>
  <si>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</si>
  <si>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</si>
  <si>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</si>
  <si>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</si>
  <si>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</si>
  <si>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</si>
  <si>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</si>
  <si>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</si>
  <si>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</si>
  <si>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</si>
  <si>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</si>
  <si>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</si>
  <si>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</si>
  <si>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</si>
  <si>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</si>
  <si>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</si>
  <si>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</si>
  <si>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</si>
  <si>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</si>
  <si>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</si>
  <si>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</si>
  <si>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</si>
  <si>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</si>
  <si>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</si>
  <si>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</si>
  <si>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</si>
  <si>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</si>
  <si>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</si>
  <si>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</si>
  <si>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</si>
  <si>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</si>
  <si>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</si>
  <si>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</si>
  <si>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</si>
  <si>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</si>
  <si>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</si>
  <si>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</si>
  <si>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</si>
  <si>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</si>
  <si>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</si>
  <si>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</si>
  <si>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</si>
  <si>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</si>
  <si>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</si>
  <si>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</si>
  <si>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</si>
  <si>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</si>
  <si>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</si>
  <si>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</si>
  <si>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</si>
  <si>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</si>
  <si>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</si>
  <si>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</si>
  <si>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</si>
  <si>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</si>
  <si>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</si>
  <si>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</si>
  <si>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</si>
  <si>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</si>
  <si>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</si>
  <si>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</si>
  <si>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</si>
  <si>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</si>
  <si>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</si>
  <si>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</si>
  <si>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</si>
  <si>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</si>
  <si>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</si>
  <si>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</si>
  <si>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</si>
  <si>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</si>
  <si>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</si>
  <si>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</si>
  <si>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</si>
  <si>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</si>
  <si>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</si>
  <si>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</si>
  <si>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</si>
  <si>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</si>
  <si>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</si>
  <si>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</si>
  <si>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</si>
  <si>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</si>
  <si>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</si>
  <si>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</si>
  <si>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</si>
  <si>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</si>
  <si>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</si>
  <si>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</si>
  <si>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</si>
  <si>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</si>
  <si>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</si>
  <si>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</si>
  <si>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</si>
  <si>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</si>
  <si>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</si>
  <si>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</si>
  <si>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</si>
  <si>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</si>
  <si>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</si>
  <si>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</si>
  <si>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</si>
  <si>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</si>
  <si>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</si>
  <si>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</si>
  <si>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</si>
  <si>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</si>
  <si>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</si>
  <si>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</si>
  <si>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</si>
  <si>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</si>
  <si>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</si>
  <si>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</si>
  <si>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</si>
  <si>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</si>
  <si>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</si>
  <si>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</si>
  <si>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</si>
  <si>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</si>
  <si>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</si>
  <si>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</si>
  <si>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</si>
  <si>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</si>
  <si>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</si>
  <si>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</si>
  <si>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</si>
  <si>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</si>
  <si>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</si>
  <si>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</si>
  <si>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</si>
  <si>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</si>
  <si>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</si>
  <si>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</si>
  <si>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</si>
  <si>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</si>
  <si>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</si>
  <si>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</si>
  <si>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</si>
  <si>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</si>
  <si>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</si>
  <si>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</si>
  <si>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</si>
  <si>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</si>
  <si>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</si>
  <si>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</si>
  <si>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</si>
  <si>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</si>
  <si>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</si>
  <si>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</si>
  <si>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</si>
  <si>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</si>
  <si>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</si>
  <si>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</si>
  <si>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</si>
  <si>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</si>
  <si>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</si>
  <si>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</si>
  <si>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</si>
  <si>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</si>
  <si>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</si>
  <si>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</si>
  <si>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</si>
  <si>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</si>
  <si>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</si>
  <si>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</si>
  <si>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</si>
  <si>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</si>
  <si>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</si>
  <si>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</si>
  <si>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</si>
  <si>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</si>
  <si>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</si>
  <si>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</si>
  <si>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</si>
  <si>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</si>
  <si>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</si>
  <si>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</si>
  <si>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</si>
  <si>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</si>
  <si>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</si>
  <si>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</si>
  <si>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</si>
  <si>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</si>
  <si>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</si>
  <si>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</si>
  <si>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</si>
  <si>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</si>
  <si>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</si>
  <si>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</si>
  <si>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</si>
  <si>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</si>
  <si>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</si>
  <si>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</si>
  <si>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</si>
  <si>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</si>
  <si>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</si>
  <si>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</si>
  <si>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</si>
  <si>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</si>
  <si>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</si>
  <si>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</si>
  <si>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</si>
  <si>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</si>
  <si>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</si>
  <si>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</si>
  <si>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</si>
  <si>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</si>
  <si>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</si>
  <si>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</si>
  <si>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</si>
  <si>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</si>
  <si>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</si>
  <si>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</si>
  <si>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</si>
  <si>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</si>
  <si>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</si>
  <si>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</si>
  <si>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</si>
  <si>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</si>
  <si>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</si>
  <si>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</si>
  <si>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</si>
  <si>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</si>
  <si>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</si>
  <si>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</si>
  <si>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</si>
  <si>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</si>
  <si>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</si>
  <si>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</si>
  <si>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</si>
  <si>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</si>
  <si>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</si>
  <si>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</si>
  <si>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</si>
  <si>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</si>
  <si>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</si>
  <si>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</si>
  <si>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</si>
  <si>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</si>
  <si>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</si>
  <si>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</si>
  <si>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</si>
  <si>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</si>
  <si>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</si>
  <si>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</si>
  <si>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</si>
  <si>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</si>
  <si>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</si>
  <si>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</si>
  <si>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</si>
  <si>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</si>
  <si>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</si>
  <si>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</si>
  <si>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</si>
  <si>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</si>
  <si>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</si>
  <si>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</si>
  <si>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</si>
  <si>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</si>
  <si>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</si>
  <si>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</si>
  <si>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</si>
  <si>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</si>
  <si>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</si>
  <si>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</si>
  <si>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</si>
  <si>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</si>
  <si>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</si>
  <si>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</si>
  <si>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</si>
  <si>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</si>
  <si>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</si>
  <si>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</si>
  <si>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</si>
  <si>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</si>
  <si>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</si>
  <si>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</si>
  <si>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</si>
  <si>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</si>
  <si>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</si>
  <si>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</si>
  <si>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</si>
  <si>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</si>
  <si>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</si>
  <si>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</si>
  <si>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</si>
  <si>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</si>
  <si>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</si>
  <si>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</si>
  <si>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</si>
  <si>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</si>
  <si>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</si>
  <si>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</si>
  <si>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</si>
  <si>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</si>
  <si>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</si>
  <si>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</si>
  <si>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</si>
  <si>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</si>
  <si>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</si>
  <si>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</si>
  <si>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</si>
  <si>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</si>
  <si>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</si>
  <si>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</si>
  <si>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</si>
  <si>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</si>
  <si>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</si>
  <si>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</si>
  <si>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</si>
  <si>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</si>
  <si>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</si>
  <si>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</si>
  <si>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</si>
  <si>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</si>
  <si>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</si>
  <si>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</si>
  <si>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</si>
  <si>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</si>
  <si>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</si>
  <si>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</si>
  <si>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</si>
  <si>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</si>
  <si>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</si>
  <si>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</si>
  <si>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</si>
  <si>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</si>
  <si>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</si>
  <si>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</si>
  <si>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</si>
  <si>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</si>
  <si>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</si>
  <si>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</si>
  <si>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</si>
  <si>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</si>
  <si>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</si>
  <si>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</si>
  <si>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</si>
  <si>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</si>
  <si>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</si>
  <si>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</si>
  <si>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</si>
  <si>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</si>
  <si>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</si>
  <si>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</si>
  <si>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</si>
  <si>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</si>
  <si>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</si>
  <si>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</si>
  <si>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</si>
  <si>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</si>
  <si>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</si>
  <si>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</si>
  <si>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</si>
  <si>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</si>
  <si>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</si>
  <si>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</si>
  <si>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</si>
  <si>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</si>
  <si>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</si>
  <si>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</si>
  <si>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</si>
  <si>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</si>
  <si>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</si>
  <si>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</si>
  <si>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</si>
  <si>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</si>
  <si>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</si>
  <si>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</si>
  <si>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</si>
  <si>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</si>
  <si>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</si>
  <si>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</si>
  <si>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</si>
  <si>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</si>
  <si>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</si>
  <si>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</si>
  <si>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</si>
  <si>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</si>
  <si>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</si>
  <si>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</si>
  <si>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</si>
  <si>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</si>
  <si>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</si>
  <si>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</si>
  <si>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</si>
  <si>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</si>
  <si>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</si>
  <si>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</si>
  <si>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</si>
  <si>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</si>
  <si>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</si>
  <si>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</si>
  <si>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</si>
  <si>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</si>
  <si>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</si>
  <si>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</si>
  <si>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</si>
  <si>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</si>
  <si>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</si>
  <si>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</si>
  <si>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</si>
  <si>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</si>
  <si>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</si>
  <si>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</si>
  <si>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</si>
  <si>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</si>
  <si>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</si>
  <si>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</si>
  <si>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</si>
  <si>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</si>
  <si>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</si>
  <si>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</si>
  <si>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</si>
  <si>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</si>
  <si>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</si>
  <si>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</si>
  <si>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</si>
  <si>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</si>
  <si>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</si>
  <si>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</si>
  <si>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</si>
  <si>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</si>
  <si>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</si>
  <si>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</si>
  <si>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</si>
  <si>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</si>
  <si>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</si>
  <si>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</si>
  <si>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</si>
  <si>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</si>
  <si>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</si>
  <si>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</si>
  <si>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</si>
  <si>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</si>
  <si>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</si>
  <si>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</si>
  <si>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</si>
  <si>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</si>
  <si>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</si>
  <si>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</si>
  <si>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</si>
  <si>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</si>
  <si>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</si>
  <si>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</si>
  <si>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</si>
  <si>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</si>
  <si>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</si>
  <si>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</si>
  <si>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</si>
  <si>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</si>
  <si>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</si>
  <si>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</si>
  <si>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</si>
  <si>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</si>
  <si>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</si>
  <si>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</si>
  <si>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</si>
  <si>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</si>
  <si>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</si>
  <si>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</si>
  <si>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</si>
  <si>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</si>
  <si>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</si>
  <si>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</si>
  <si>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</si>
  <si>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</si>
  <si>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</si>
  <si>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</si>
  <si>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</si>
  <si>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</si>
  <si>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</si>
  <si>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</si>
  <si>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</si>
  <si>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</si>
  <si>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</si>
  <si>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</si>
  <si>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</si>
  <si>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</si>
  <si>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</si>
  <si>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</si>
  <si>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</si>
  <si>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</si>
  <si>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</si>
  <si>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</si>
  <si>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</si>
  <si>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</si>
  <si>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</si>
  <si>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</si>
  <si>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</si>
  <si>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</si>
  <si>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</si>
  <si>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</si>
  <si>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</si>
  <si>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</si>
  <si>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</si>
  <si>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</si>
  <si>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</si>
  <si>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</si>
  <si>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</si>
  <si>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</si>
  <si>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</si>
  <si>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</si>
  <si>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</si>
  <si>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</si>
  <si>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</si>
  <si>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</si>
  <si>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</si>
  <si>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</si>
  <si>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</si>
  <si>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</si>
  <si>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</si>
  <si>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</si>
  <si>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</si>
  <si>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</si>
  <si>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</si>
  <si>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</si>
  <si>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</si>
  <si>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</si>
  <si>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</si>
  <si>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</si>
  <si>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</si>
  <si>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</si>
  <si>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</si>
  <si>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</si>
  <si>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</si>
  <si>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</si>
  <si>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</si>
  <si>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</si>
  <si>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</si>
  <si>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</si>
  <si>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</si>
  <si>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</si>
  <si>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</si>
  <si>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</si>
  <si>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</si>
  <si>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</si>
  <si>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</si>
  <si>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</si>
  <si>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</si>
  <si>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</si>
  <si>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</si>
  <si>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</si>
  <si>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</si>
  <si>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</si>
  <si>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</si>
  <si>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</si>
  <si>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</si>
  <si>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</si>
  <si>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</si>
  <si>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</si>
  <si>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</si>
  <si>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</si>
  <si>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</si>
  <si>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</si>
  <si>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</si>
  <si>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</si>
  <si>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</si>
  <si>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</si>
  <si>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</si>
  <si>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</si>
  <si>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</si>
  <si>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</si>
  <si>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</si>
  <si>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</si>
  <si>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</si>
  <si>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</si>
  <si>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</si>
  <si>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</si>
  <si>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</si>
  <si>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</si>
  <si>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</si>
  <si>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</si>
  <si>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</si>
  <si>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</si>
  <si>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</si>
  <si>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</si>
  <si>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</si>
  <si>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</si>
  <si>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</si>
  <si>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</si>
  <si>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</si>
  <si>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</si>
  <si>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</si>
  <si>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</si>
  <si>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</si>
  <si>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</si>
  <si>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</si>
  <si>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</si>
  <si>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</si>
  <si>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</si>
  <si>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</si>
  <si>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</si>
  <si>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</si>
  <si>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</si>
  <si>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</si>
  <si>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</si>
  <si>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</si>
  <si>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</si>
  <si>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</si>
  <si>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</si>
  <si>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</si>
  <si>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</si>
  <si>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</si>
  <si>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</si>
  <si>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</si>
  <si>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</si>
  <si>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</si>
  <si>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</si>
  <si>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</si>
  <si>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</si>
  <si>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</si>
  <si>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</si>
  <si>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</si>
  <si>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</si>
  <si>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</si>
  <si>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</si>
  <si>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</si>
  <si>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</si>
  <si>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</si>
  <si>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</si>
  <si>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</si>
  <si>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</si>
  <si>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</si>
  <si>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</si>
  <si>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</si>
  <si>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</si>
  <si>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</si>
  <si>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</si>
  <si>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</si>
  <si>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</si>
  <si>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</si>
  <si>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</si>
  <si>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</si>
  <si>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</si>
  <si>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</si>
  <si>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</si>
  <si>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</si>
  <si>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</si>
  <si>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</si>
  <si>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</si>
  <si>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</si>
  <si>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</si>
  <si>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</si>
  <si>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</si>
  <si>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</si>
  <si>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</si>
  <si>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</si>
  <si>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</si>
  <si>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</si>
  <si>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</si>
  <si>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</si>
  <si>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</si>
  <si>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</si>
  <si>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</si>
  <si>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</si>
  <si>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</si>
  <si>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</si>
  <si>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</si>
  <si>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</si>
  <si>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</si>
  <si>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</si>
  <si>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</si>
  <si>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</si>
  <si>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</si>
  <si>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</si>
  <si>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</si>
  <si>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</si>
  <si>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</si>
  <si>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</si>
  <si>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</si>
  <si>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</si>
  <si>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</si>
  <si>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</si>
  <si>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</si>
  <si>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</si>
  <si>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</si>
  <si>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</si>
  <si>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</si>
  <si>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</si>
  <si>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</si>
  <si>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</si>
  <si>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</si>
  <si>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</si>
  <si>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</si>
  <si>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</si>
  <si>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</si>
  <si>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</si>
  <si>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</si>
  <si>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</si>
  <si>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</si>
  <si>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</si>
  <si>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</si>
  <si>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</si>
  <si>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</si>
  <si>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</si>
  <si>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</si>
  <si>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</si>
  <si>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</si>
  <si>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</si>
  <si>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</si>
  <si>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</si>
  <si>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</si>
  <si>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</si>
  <si>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</si>
  <si>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</si>
  <si>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</si>
  <si>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</si>
  <si>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</si>
  <si>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</si>
  <si>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</si>
  <si>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</si>
  <si>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</si>
  <si>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</si>
  <si>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</si>
  <si>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</si>
  <si>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</si>
  <si>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</si>
  <si>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</si>
  <si>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</si>
  <si>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</si>
  <si>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</si>
  <si>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</si>
  <si>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</si>
  <si>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</si>
  <si>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</si>
  <si>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</si>
  <si>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</si>
  <si>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</si>
  <si>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</si>
  <si>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</si>
  <si>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</si>
  <si>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</si>
  <si>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</si>
  <si>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</si>
  <si>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</si>
  <si>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</si>
  <si>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</si>
  <si>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</si>
  <si>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</si>
  <si>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</si>
  <si>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</si>
  <si>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</si>
  <si>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</si>
  <si>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</si>
  <si>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</si>
  <si>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</si>
  <si>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</si>
  <si>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</si>
  <si>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</si>
  <si>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</si>
  <si>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</si>
  <si>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</si>
  <si>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</si>
  <si>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</si>
  <si>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</si>
  <si>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</si>
  <si>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</si>
  <si>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</si>
  <si>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</si>
  <si>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</si>
  <si>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</si>
  <si>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</si>
  <si>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</si>
  <si>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</si>
  <si>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</si>
  <si>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</si>
  <si>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</si>
  <si>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</si>
  <si>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</si>
  <si>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</si>
  <si>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</si>
  <si>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</si>
  <si>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</si>
  <si>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</si>
  <si>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</si>
  <si>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</si>
  <si>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</si>
  <si>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</si>
  <si>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</si>
  <si>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</si>
  <si>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</si>
  <si>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</si>
  <si>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</si>
  <si>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</si>
  <si>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</si>
  <si>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</si>
  <si>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</si>
  <si>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</si>
  <si>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</si>
  <si>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</si>
  <si>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</si>
  <si>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</si>
  <si>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</si>
  <si>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</si>
  <si>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</si>
  <si>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</si>
  <si>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</si>
  <si>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</si>
  <si>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</si>
  <si>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</si>
  <si>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</si>
  <si>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</si>
  <si>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</si>
  <si>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</si>
  <si>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</si>
  <si>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</si>
  <si>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</si>
  <si>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</si>
  <si>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</si>
  <si>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</si>
  <si>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</si>
  <si>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</si>
  <si>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</si>
  <si>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</si>
  <si>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</si>
  <si>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</si>
  <si>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</si>
  <si>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</si>
  <si>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</si>
  <si>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</si>
  <si>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</si>
  <si>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</si>
  <si>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</si>
  <si>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</si>
  <si>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</si>
  <si>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</si>
  <si>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</si>
  <si>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</si>
  <si>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</si>
  <si>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</si>
  <si>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</si>
  <si>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</si>
  <si>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</si>
  <si>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</si>
  <si>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</si>
  <si>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</si>
  <si>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</si>
  <si>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</si>
  <si>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</si>
  <si>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</si>
  <si>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</si>
  <si>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</si>
  <si>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</si>
  <si>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</si>
  <si>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</si>
  <si>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</si>
  <si>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</si>
  <si>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</si>
  <si>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</si>
  <si>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</si>
  <si>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</si>
  <si>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</si>
  <si>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</si>
  <si>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</si>
  <si>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</si>
  <si>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</si>
  <si>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</si>
  <si>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</si>
  <si>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</si>
  <si>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</si>
  <si>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</si>
  <si>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</si>
  <si>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</si>
  <si>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</si>
  <si>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</si>
  <si>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</si>
  <si>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</si>
  <si>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</si>
  <si>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</si>
  <si>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</si>
  <si>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</si>
  <si>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</si>
  <si>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</si>
  <si>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</si>
  <si>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</si>
  <si>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</si>
  <si>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</si>
  <si>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</si>
  <si>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</si>
  <si>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</si>
  <si>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</si>
  <si>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</si>
  <si>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</si>
  <si>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</si>
  <si>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</si>
  <si>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</si>
  <si>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</si>
  <si>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</si>
  <si>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</si>
  <si>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</si>
  <si>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</si>
  <si>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</si>
  <si>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</si>
  <si>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</si>
  <si>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</si>
  <si>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</si>
  <si>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</si>
  <si>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</si>
  <si>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</si>
  <si>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</si>
  <si>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</si>
  <si>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</si>
  <si>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</si>
  <si>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</si>
  <si>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</si>
  <si>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</si>
  <si>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</si>
  <si>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</si>
  <si>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</si>
  <si>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</si>
  <si>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</si>
  <si>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</si>
  <si>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</si>
  <si>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</si>
  <si>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</si>
  <si>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</si>
  <si>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</si>
  <si>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</si>
  <si>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</si>
  <si>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</si>
  <si>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</si>
  <si>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</si>
  <si>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</si>
  <si>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</si>
  <si>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</si>
  <si>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</si>
  <si>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</si>
  <si>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</si>
  <si>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</si>
  <si>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</si>
  <si>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</si>
  <si>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</si>
  <si>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</si>
  <si>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</si>
  <si>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</si>
  <si>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</si>
  <si>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</si>
  <si>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</si>
  <si>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</si>
  <si>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</si>
  <si>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</si>
  <si>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</si>
  <si>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</si>
  <si>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</si>
  <si>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</si>
  <si>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</si>
  <si>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</si>
  <si>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</si>
  <si>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</si>
  <si>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</si>
  <si>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</si>
  <si>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</si>
  <si>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</si>
  <si>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</si>
  <si>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</si>
  <si>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</si>
  <si>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</si>
  <si>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</si>
  <si>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</si>
  <si>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</si>
  <si>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</si>
  <si>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</si>
  <si>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</si>
  <si>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</si>
  <si>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</si>
  <si>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</si>
  <si>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</si>
  <si>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</si>
  <si>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</si>
  <si>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</si>
  <si>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</si>
  <si>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</si>
  <si>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</si>
  <si>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</si>
  <si>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</si>
  <si>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</si>
  <si>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</si>
  <si>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</si>
  <si>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</si>
  <si>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</si>
  <si>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</si>
  <si>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</si>
  <si>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</si>
  <si>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</si>
  <si>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</si>
  <si>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</si>
  <si>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</si>
  <si>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</si>
  <si>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</si>
  <si>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</si>
  <si>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</si>
  <si>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</si>
  <si>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</si>
  <si>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</si>
  <si>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</si>
  <si>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</si>
  <si>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</si>
  <si>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</si>
  <si>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</si>
  <si>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</si>
  <si>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</si>
  <si>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</si>
  <si>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</si>
  <si>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</si>
  <si>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</si>
  <si>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</si>
  <si>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</si>
  <si>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</si>
  <si>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</si>
  <si>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</si>
  <si>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</si>
  <si>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</si>
  <si>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</si>
  <si>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</si>
  <si>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</si>
  <si>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</si>
  <si>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</si>
  <si>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</si>
  <si>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</si>
  <si>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</si>
  <si>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</si>
  <si>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</si>
  <si>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</si>
  <si>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</si>
  <si>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</si>
  <si>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</si>
  <si>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</si>
  <si>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</si>
  <si>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</si>
  <si>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</si>
  <si>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</si>
  <si>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</si>
  <si>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</si>
  <si>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</si>
  <si>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</si>
  <si>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</si>
  <si>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</si>
  <si>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</si>
  <si>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</si>
  <si>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</si>
  <si>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</si>
  <si>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</si>
  <si>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</si>
  <si>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</si>
  <si>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</si>
  <si>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</si>
  <si>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</si>
  <si>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</si>
  <si>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</si>
  <si>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</si>
  <si>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</si>
  <si>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</si>
  <si>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</si>
  <si>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</si>
  <si>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</si>
  <si>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</si>
  <si>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</si>
  <si>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</si>
  <si>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</si>
  <si>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</si>
  <si>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</si>
  <si>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</si>
  <si>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</si>
  <si>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</si>
  <si>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</si>
  <si>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</si>
  <si>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</si>
  <si>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</si>
  <si>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</si>
  <si>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</si>
  <si>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</si>
  <si>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</si>
  <si>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</si>
  <si>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</si>
  <si>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</si>
  <si>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</si>
  <si>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</si>
  <si>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</si>
  <si>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</si>
  <si>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</si>
  <si>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</si>
  <si>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</si>
  <si>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</si>
  <si>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</si>
  <si>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</si>
  <si>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</si>
  <si>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</si>
  <si>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</si>
  <si>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</si>
  <si>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</si>
  <si>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</si>
  <si>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</si>
  <si>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</si>
  <si>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</si>
  <si>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</si>
  <si>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</si>
  <si>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</si>
  <si>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</si>
  <si>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</si>
  <si>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</si>
  <si>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</si>
  <si>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</si>
  <si>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</si>
  <si>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</si>
  <si>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</si>
  <si>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</si>
  <si>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</si>
  <si>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</si>
  <si>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</si>
  <si>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</si>
  <si>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</si>
  <si>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</si>
  <si>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</si>
  <si>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</si>
  <si>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</si>
  <si>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</si>
  <si>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</si>
  <si>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</si>
  <si>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</si>
  <si>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</si>
  <si>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</si>
  <si>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</si>
  <si>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</si>
  <si>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</si>
  <si>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</si>
  <si>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</si>
  <si>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</si>
  <si>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</si>
  <si>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</si>
  <si>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</si>
  <si>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</si>
  <si>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</si>
  <si>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</si>
  <si>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</si>
  <si>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</si>
  <si>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</si>
  <si>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</si>
  <si>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</si>
  <si>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</si>
  <si>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</si>
  <si>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</si>
  <si>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</si>
  <si>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</si>
  <si>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</si>
  <si>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</si>
  <si>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</si>
  <si>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</si>
  <si>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</si>
  <si>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</si>
  <si>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</si>
  <si>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</si>
  <si>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</si>
  <si>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</si>
  <si>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</si>
  <si>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</si>
  <si>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</si>
  <si>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</si>
  <si>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</si>
  <si>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</si>
  <si>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</si>
  <si>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</si>
  <si>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</si>
  <si>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</si>
  <si>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</si>
  <si>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</si>
  <si>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</si>
  <si>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</si>
  <si>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</si>
  <si>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</si>
  <si>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</si>
  <si>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</si>
  <si>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</si>
  <si>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</si>
  <si>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</si>
  <si>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</si>
  <si>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</si>
  <si>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</si>
  <si>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</si>
  <si>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</si>
  <si>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</si>
  <si>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</si>
  <si>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</si>
  <si>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</si>
  <si>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</si>
  <si>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</si>
  <si>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</si>
  <si>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</si>
  <si>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</si>
  <si>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</si>
  <si>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</si>
  <si>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</si>
  <si>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</si>
  <si>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</si>
  <si>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</si>
  <si>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</si>
  <si>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</si>
  <si>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</si>
  <si>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</si>
  <si>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</si>
  <si>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</si>
  <si>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</si>
  <si>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</si>
  <si>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</si>
  <si>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</si>
  <si>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</si>
  <si>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</si>
  <si>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</si>
  <si>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</si>
  <si>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</si>
  <si>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</si>
  <si>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</si>
  <si>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</si>
  <si>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</si>
  <si>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</si>
  <si>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</si>
  <si>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</si>
  <si>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</si>
  <si>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</si>
  <si>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</si>
  <si>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</si>
  <si>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</si>
  <si>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</si>
  <si>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</si>
  <si>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</si>
  <si>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</si>
  <si>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</si>
  <si>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</si>
  <si>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</si>
  <si>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</si>
  <si>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</si>
  <si>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</si>
  <si>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</si>
  <si>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</si>
  <si>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</si>
  <si>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</si>
  <si>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</si>
  <si>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</si>
  <si>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</si>
  <si>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</si>
  <si>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</si>
  <si>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</si>
  <si>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</si>
  <si>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</si>
  <si>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</si>
  <si>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</si>
  <si>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</si>
  <si>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</si>
  <si>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</si>
  <si>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</si>
  <si>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</si>
  <si>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</si>
  <si>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</si>
  <si>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</si>
  <si>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</si>
  <si>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</si>
  <si>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</si>
  <si>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</si>
  <si>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</si>
  <si>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</si>
  <si>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</si>
  <si>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</si>
  <si>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</si>
  <si>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</si>
  <si>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</si>
  <si>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</si>
  <si>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</si>
  <si>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</si>
  <si>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</si>
  <si>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</si>
  <si>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</si>
  <si>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</si>
  <si>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</si>
  <si>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</si>
  <si>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</si>
  <si>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</si>
  <si>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</si>
  <si>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</si>
  <si>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</si>
  <si>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</si>
  <si>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</si>
  <si>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</si>
  <si>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</si>
  <si>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</si>
  <si>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</si>
  <si>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</si>
  <si>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</si>
  <si>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</si>
  <si>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</si>
  <si>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</si>
  <si>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</si>
  <si>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</si>
  <si>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</si>
  <si>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</si>
  <si>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</si>
  <si>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</si>
  <si>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</si>
  <si>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</si>
  <si>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</si>
  <si>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</si>
  <si>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</si>
  <si>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</si>
  <si>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</si>
  <si>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</si>
  <si>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</si>
  <si>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</si>
  <si>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</si>
  <si>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</si>
  <si>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</si>
  <si>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</si>
  <si>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</si>
  <si>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</si>
  <si>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</si>
  <si>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</si>
  <si>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</si>
  <si>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</si>
  <si>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</si>
  <si>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</si>
  <si>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</si>
  <si>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</si>
  <si>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</si>
  <si>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</si>
  <si>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</si>
  <si>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</si>
  <si>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</si>
  <si>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</si>
  <si>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</si>
  <si>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</si>
  <si>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</si>
  <si>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</si>
  <si>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</si>
  <si>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</si>
  <si>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</si>
  <si>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</si>
  <si>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</si>
  <si>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</si>
  <si>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</si>
  <si>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</si>
  <si>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</si>
  <si>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</si>
  <si>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</si>
  <si>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</si>
  <si>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</si>
  <si>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</si>
  <si>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</si>
  <si>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</si>
  <si>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</si>
  <si>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</si>
  <si>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</si>
  <si>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</si>
  <si>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</si>
  <si>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</si>
  <si>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</si>
  <si>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</si>
  <si>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</si>
  <si>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</si>
  <si>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</si>
  <si>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</si>
  <si>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</si>
  <si>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</si>
  <si>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</si>
  <si>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</si>
  <si>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</si>
  <si>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</si>
  <si>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</si>
  <si>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</si>
  <si>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</si>
  <si>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</si>
  <si>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</si>
  <si>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</si>
  <si>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</si>
  <si>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</si>
  <si>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</si>
  <si>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</si>
  <si>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</si>
  <si>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</si>
  <si>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</si>
  <si>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</si>
  <si>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</si>
  <si>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</si>
  <si>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</si>
  <si>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</si>
  <si>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</si>
  <si>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</si>
  <si>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</si>
  <si>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</si>
  <si>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</si>
  <si>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</si>
  <si>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</si>
  <si>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</si>
  <si>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</si>
  <si>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</si>
  <si>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</si>
  <si>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</si>
  <si>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</si>
  <si>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</si>
  <si>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</si>
  <si>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</si>
  <si>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</si>
  <si>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</si>
  <si>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</si>
  <si>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</si>
  <si>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</si>
  <si>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</si>
  <si>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</si>
  <si>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</si>
  <si>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</si>
  <si>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</si>
  <si>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</si>
  <si>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</si>
  <si>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</si>
  <si>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</si>
  <si>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</si>
  <si>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</si>
  <si>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</si>
  <si>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</si>
  <si>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</si>
  <si>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</si>
  <si>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</si>
  <si>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</si>
  <si>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</si>
  <si>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</si>
  <si>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</si>
  <si>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</si>
  <si>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</si>
  <si>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</si>
  <si>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</si>
  <si>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</si>
  <si>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</si>
  <si>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</si>
  <si>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</si>
  <si>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</si>
  <si>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</si>
  <si>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</si>
  <si>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</si>
  <si>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</si>
  <si>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</si>
  <si>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</si>
  <si>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</si>
  <si>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</si>
  <si>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</si>
  <si>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</si>
  <si>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</si>
  <si>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</si>
  <si>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</si>
  <si>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</si>
  <si>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</si>
  <si>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</si>
  <si>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</si>
  <si>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</si>
  <si>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</si>
  <si>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</si>
  <si>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</si>
  <si>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</si>
  <si>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</si>
  <si>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</si>
  <si>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</si>
  <si>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</si>
  <si>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</si>
  <si>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</si>
  <si>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</si>
  <si>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</si>
  <si>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</si>
  <si>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</si>
  <si>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</si>
  <si>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</si>
  <si>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</si>
  <si>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</si>
  <si>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</si>
  <si>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</si>
  <si>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</si>
  <si>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</si>
  <si>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</si>
  <si>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</si>
  <si>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</si>
  <si>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</si>
  <si>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</si>
  <si>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</si>
  <si>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</si>
  <si>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</si>
  <si>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</si>
  <si>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</si>
  <si>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</si>
  <si>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</si>
  <si>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</si>
  <si>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</si>
  <si>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</si>
  <si>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</si>
  <si>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</si>
  <si>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</si>
  <si>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</si>
  <si>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</si>
  <si>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</si>
  <si>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</si>
  <si>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</si>
  <si>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</si>
  <si>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</si>
  <si>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</si>
  <si>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</si>
  <si>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</si>
  <si>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</si>
  <si>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</si>
  <si>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</si>
  <si>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</si>
  <si>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</si>
  <si>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</si>
  <si>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</si>
  <si>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</si>
  <si>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</si>
  <si>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</si>
  <si>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</si>
  <si>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</si>
  <si>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</si>
  <si>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</si>
  <si>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</si>
  <si>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</si>
  <si>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</si>
  <si>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</si>
  <si>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</si>
  <si>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</si>
  <si>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</si>
  <si>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</si>
  <si>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</si>
  <si>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</si>
  <si>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</si>
  <si>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</si>
  <si>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</si>
  <si>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</si>
  <si>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</si>
  <si>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</si>
  <si>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</si>
  <si>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</si>
  <si>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</si>
  <si>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</si>
  <si>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</si>
  <si>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</si>
  <si>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</si>
  <si>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</si>
  <si>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</si>
  <si>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</si>
  <si>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</si>
  <si>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</si>
  <si>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</si>
  <si>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</si>
  <si>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</si>
  <si>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</si>
  <si>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</si>
  <si>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</si>
  <si>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</si>
  <si>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</si>
  <si>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</si>
  <si>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</si>
  <si>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</si>
  <si>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</si>
  <si>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</si>
  <si>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</si>
  <si>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</si>
  <si>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</si>
  <si>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</si>
  <si>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</si>
  <si>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</si>
  <si>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</si>
  <si>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</si>
  <si>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</si>
  <si>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</si>
  <si>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</si>
  <si>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</si>
  <si>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</si>
  <si>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</si>
  <si>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</si>
  <si>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</si>
  <si>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</si>
  <si>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</si>
  <si>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</si>
  <si>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</si>
  <si>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</si>
  <si>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</si>
  <si>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</si>
  <si>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</si>
  <si>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</si>
  <si>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</si>
  <si>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</si>
  <si>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</si>
  <si>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</si>
  <si>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</si>
  <si>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</si>
  <si>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</si>
  <si>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</si>
  <si>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</si>
  <si>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</si>
  <si>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</si>
  <si>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</si>
  <si>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</si>
  <si>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</si>
  <si>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</si>
  <si>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</si>
  <si>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</si>
  <si>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</si>
  <si>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</si>
  <si>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</si>
  <si>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</si>
  <si>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</si>
  <si>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</si>
  <si>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</si>
  <si>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</si>
  <si>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</si>
  <si>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</si>
  <si>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</si>
  <si>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</si>
  <si>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</si>
  <si>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</si>
  <si>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</si>
  <si>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</si>
  <si>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</si>
  <si>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</si>
  <si>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</si>
  <si>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</si>
  <si>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</si>
  <si>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</si>
  <si>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</si>
  <si>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</si>
  <si>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</si>
  <si>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</si>
  <si>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</si>
  <si>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</si>
  <si>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</si>
  <si>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</si>
  <si>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</si>
  <si>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</si>
  <si>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</si>
  <si>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</si>
  <si>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</si>
  <si>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</si>
  <si>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</si>
  <si>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</si>
  <si>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</si>
  <si>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</si>
  <si>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</si>
  <si>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</si>
  <si>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</si>
  <si>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</si>
  <si>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</si>
  <si>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</si>
  <si>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</si>
  <si>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</si>
  <si>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</si>
  <si>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</si>
  <si>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</si>
  <si>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</si>
  <si>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</si>
  <si>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</si>
  <si>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</si>
  <si>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</si>
  <si>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</si>
  <si>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</si>
  <si>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</si>
  <si>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</si>
  <si>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</si>
  <si>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</si>
  <si>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</si>
  <si>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</si>
  <si>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</si>
  <si>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</si>
  <si>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</si>
  <si>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</si>
  <si>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</si>
  <si>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</si>
  <si>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</si>
  <si>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</si>
  <si>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</si>
  <si>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</si>
  <si>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</si>
  <si>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</si>
  <si>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</si>
  <si>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</si>
  <si>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</si>
  <si>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</si>
  <si>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</si>
  <si>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</si>
  <si>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</si>
  <si>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</si>
  <si>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</si>
  <si>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</si>
  <si>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</si>
  <si>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</si>
  <si>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</si>
  <si>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</si>
  <si>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</si>
  <si>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</si>
  <si>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</si>
  <si>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</si>
  <si>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</si>
  <si>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</si>
  <si>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</si>
  <si>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</si>
  <si>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</si>
  <si>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</si>
  <si>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</si>
  <si>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</si>
  <si>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</si>
  <si>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</si>
  <si>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</si>
  <si>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</si>
  <si>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</si>
  <si>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</si>
  <si>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</si>
  <si>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</si>
  <si>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</si>
  <si>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</si>
  <si>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</si>
  <si>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</si>
  <si>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</si>
  <si>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</si>
  <si>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</si>
  <si>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</si>
  <si>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</si>
  <si>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</si>
  <si>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</si>
  <si>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</si>
  <si>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</si>
  <si>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</si>
  <si>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</si>
  <si>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</si>
  <si>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</si>
  <si>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</si>
  <si>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</si>
  <si>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</si>
  <si>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</si>
  <si>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</si>
  <si>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</si>
  <si>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</si>
  <si>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</si>
  <si>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</si>
  <si>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</si>
  <si>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</si>
  <si>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</si>
  <si>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</si>
  <si>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</si>
  <si>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</si>
  <si>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</si>
  <si>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</si>
  <si>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</si>
  <si>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</si>
  <si>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</si>
  <si>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</si>
  <si>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</si>
  <si>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</si>
  <si>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</si>
  <si>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</si>
  <si>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</si>
  <si>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</si>
  <si>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</si>
  <si>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</si>
  <si>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</si>
  <si>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</si>
  <si>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</si>
  <si>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</si>
  <si>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</si>
  <si>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</si>
  <si>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</si>
  <si>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</si>
  <si>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</si>
  <si>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</si>
  <si>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</si>
  <si>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</si>
  <si>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</si>
  <si>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</si>
  <si>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</si>
  <si>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</si>
  <si>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</si>
  <si>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</si>
  <si>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</si>
  <si>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</si>
  <si>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</si>
  <si>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</si>
  <si>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</si>
  <si>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</si>
  <si>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</si>
  <si>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</si>
  <si>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</si>
  <si>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</si>
  <si>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</si>
  <si>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</si>
  <si>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</si>
  <si>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</si>
  <si>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</si>
  <si>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</si>
  <si>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</si>
  <si>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</si>
  <si>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</si>
  <si>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</si>
  <si>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</si>
  <si>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</si>
  <si>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</si>
  <si>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</si>
  <si>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</si>
  <si>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</si>
  <si>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</si>
  <si>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</si>
  <si>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</si>
  <si>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</si>
  <si>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</si>
  <si>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</si>
  <si>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</si>
  <si>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</si>
  <si>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</si>
  <si>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</si>
  <si>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</si>
  <si>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</si>
  <si>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</si>
  <si>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</si>
  <si>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</si>
  <si>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</si>
  <si>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</si>
  <si>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</si>
  <si>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</si>
  <si>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</si>
  <si>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</si>
  <si>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</si>
  <si>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</si>
  <si>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</si>
  <si>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</si>
  <si>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</si>
  <si>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</si>
  <si>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</si>
  <si>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</si>
  <si>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</si>
  <si>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</si>
  <si>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</si>
  <si>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</si>
  <si>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</si>
  <si>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</si>
  <si>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</si>
  <si>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</si>
  <si>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</si>
  <si>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</si>
  <si>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</si>
  <si>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</si>
  <si>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</si>
  <si>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</si>
  <si>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</si>
  <si>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</si>
  <si>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</si>
  <si>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</si>
  <si>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</si>
  <si>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</si>
  <si>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</si>
  <si>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</si>
  <si>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</si>
  <si>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</si>
  <si>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</si>
  <si>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</si>
  <si>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</si>
  <si>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</si>
  <si>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</si>
  <si>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</si>
  <si>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</si>
  <si>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</si>
  <si>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</si>
  <si>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</si>
  <si>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</si>
  <si>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</si>
  <si>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</si>
  <si>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</si>
  <si>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</si>
  <si>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</si>
  <si>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</si>
  <si>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</si>
  <si>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</si>
  <si>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</si>
  <si>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</si>
  <si>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</si>
  <si>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</si>
  <si>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</si>
  <si>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</si>
  <si>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</si>
  <si>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</si>
  <si>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</si>
  <si>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</si>
  <si>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</si>
  <si>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</si>
  <si>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</si>
  <si>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</si>
  <si>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</si>
  <si>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</si>
  <si>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</si>
  <si>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</si>
  <si>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</si>
  <si>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</si>
  <si>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</si>
  <si>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</si>
  <si>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</si>
  <si>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</si>
  <si>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</si>
  <si>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</si>
  <si>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</si>
  <si>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</si>
  <si>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</si>
  <si>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</si>
  <si>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</si>
  <si>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</si>
  <si>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</si>
  <si>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</si>
  <si>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</si>
  <si>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</si>
  <si>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</si>
  <si>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</si>
  <si>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</si>
  <si>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</si>
  <si>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</si>
  <si>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</si>
  <si>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</si>
  <si>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</si>
  <si>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</si>
  <si>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</si>
  <si>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</si>
  <si>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</si>
  <si>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</si>
  <si>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</si>
  <si>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</si>
  <si>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</si>
  <si>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</si>
  <si>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</si>
  <si>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</si>
  <si>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</si>
  <si>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</si>
  <si>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</si>
  <si>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</si>
  <si>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</si>
  <si>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</si>
  <si>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</si>
  <si>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</si>
  <si>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</si>
  <si>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</si>
  <si>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</si>
  <si>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</si>
  <si>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</si>
  <si>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</si>
  <si>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</si>
  <si>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</si>
  <si>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</si>
  <si>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</si>
  <si>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</si>
  <si>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</si>
  <si>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</si>
  <si>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</si>
  <si>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</si>
  <si>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</si>
  <si>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</si>
  <si>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</si>
  <si>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</si>
  <si>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</si>
  <si>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</si>
  <si>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</si>
  <si>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</si>
  <si>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</si>
  <si>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</si>
  <si>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</si>
  <si>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</si>
  <si>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</si>
  <si>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</si>
  <si>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</si>
  <si>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</si>
  <si>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</si>
  <si>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</si>
  <si>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</si>
  <si>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</si>
  <si>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</si>
  <si>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</si>
  <si>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</si>
  <si>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</si>
  <si>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</si>
  <si>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</si>
  <si>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</si>
  <si>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</si>
  <si>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</si>
  <si>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</si>
  <si>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</si>
  <si>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</si>
  <si>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</si>
  <si>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</si>
  <si>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</si>
  <si>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</si>
  <si>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</si>
  <si>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</si>
  <si>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</si>
  <si>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</si>
  <si>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</si>
  <si>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</si>
  <si>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</si>
  <si>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</si>
  <si>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</si>
  <si>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</si>
  <si>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</si>
  <si>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</si>
  <si>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</si>
  <si>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</si>
  <si>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</si>
  <si>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</si>
  <si>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</si>
  <si>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</si>
  <si>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</si>
  <si>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</si>
  <si>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</si>
  <si>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</si>
  <si>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</si>
  <si>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</si>
  <si>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</si>
  <si>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</si>
  <si>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</si>
  <si>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</si>
  <si>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</si>
  <si>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</si>
  <si>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</si>
  <si>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</si>
  <si>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</si>
  <si>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</si>
  <si>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</si>
  <si>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</si>
  <si>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</si>
  <si>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</si>
  <si>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</si>
  <si>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</si>
  <si>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</si>
  <si>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</si>
  <si>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</si>
  <si>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</si>
  <si>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</si>
  <si>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</si>
  <si>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</si>
  <si>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</si>
  <si>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</si>
  <si>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</si>
  <si>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</si>
  <si>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</si>
  <si>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</si>
  <si>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</si>
  <si>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</si>
  <si>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</si>
  <si>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</si>
  <si>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</si>
  <si>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</si>
  <si>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</si>
  <si>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</si>
  <si>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</si>
  <si>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</si>
  <si>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</si>
  <si>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</si>
  <si>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</si>
  <si>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</si>
  <si>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</si>
  <si>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</si>
  <si>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</si>
  <si>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</si>
  <si>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</si>
  <si>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</si>
  <si>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</si>
  <si>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</si>
  <si>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</si>
  <si>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</si>
  <si>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</si>
  <si>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</si>
  <si>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</si>
  <si>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</si>
  <si>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</si>
  <si>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</si>
  <si>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</si>
  <si>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</si>
  <si>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</si>
  <si>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</si>
  <si>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</si>
  <si>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</si>
  <si>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</si>
  <si>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</si>
  <si>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</si>
  <si>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</si>
  <si>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</si>
  <si>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</si>
  <si>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</si>
  <si>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</si>
  <si>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</si>
  <si>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</si>
  <si>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</si>
  <si>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</si>
  <si>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</si>
  <si>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</si>
  <si>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</si>
  <si>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</si>
  <si>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</si>
  <si>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</si>
  <si>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</si>
  <si>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</si>
  <si>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</si>
  <si>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</si>
  <si>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</si>
  <si>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</si>
  <si>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</si>
  <si>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</si>
  <si>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</si>
  <si>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</si>
  <si>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</si>
  <si>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</si>
  <si>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</si>
  <si>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</si>
  <si>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</si>
  <si>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</si>
  <si>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</si>
  <si>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</si>
  <si>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</si>
  <si>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</si>
  <si>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</si>
  <si>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</si>
  <si>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</si>
  <si>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</si>
  <si>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</si>
  <si>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</si>
  <si>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</si>
  <si>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</si>
  <si>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</si>
  <si>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</si>
  <si>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</si>
  <si>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</si>
  <si>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</si>
  <si>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</si>
  <si>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</si>
  <si>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</si>
  <si>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</si>
  <si>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</si>
  <si>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</si>
  <si>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</si>
  <si>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</si>
  <si>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</si>
  <si>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</si>
  <si>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</si>
  <si>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</si>
  <si>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</si>
  <si>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</si>
  <si>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</si>
  <si>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</si>
  <si>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</si>
  <si>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</si>
  <si>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</si>
  <si>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</si>
  <si>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</si>
  <si>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</si>
  <si>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</si>
  <si>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</si>
  <si>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</si>
  <si>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</si>
  <si>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</si>
  <si>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</si>
  <si>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</si>
  <si>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</si>
  <si>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</si>
  <si>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</si>
  <si>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</si>
  <si>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</si>
  <si>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</si>
  <si>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</si>
  <si>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</si>
  <si>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</si>
  <si>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</si>
  <si>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</si>
  <si>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</si>
  <si>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</si>
  <si>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</si>
  <si>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</si>
  <si>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</si>
  <si>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</si>
  <si>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</si>
  <si>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</si>
  <si>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</si>
  <si>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</si>
  <si>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</si>
  <si>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</si>
  <si>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</si>
  <si>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</si>
  <si>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</si>
  <si>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</si>
  <si>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</si>
  <si>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</si>
  <si>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</si>
  <si>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</si>
  <si>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</si>
  <si>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</si>
  <si>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</si>
  <si>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</si>
  <si>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</si>
  <si>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</si>
  <si>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</si>
  <si>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</si>
  <si>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</si>
  <si>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</si>
  <si>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</si>
  <si>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</si>
  <si>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</si>
  <si>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</si>
  <si>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</si>
  <si>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</si>
  <si>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</si>
  <si>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</si>
  <si>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</si>
  <si>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</si>
  <si>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</si>
  <si>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</si>
  <si>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</si>
  <si>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</si>
  <si>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</si>
  <si>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</si>
  <si>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</si>
  <si>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</si>
  <si>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</si>
  <si>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</si>
  <si>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</si>
  <si>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</si>
  <si>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</si>
  <si>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</si>
  <si>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</si>
  <si>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</si>
  <si>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</si>
  <si>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</si>
  <si>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</si>
  <si>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</si>
  <si>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</si>
  <si>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</si>
  <si>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</si>
  <si>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</si>
  <si>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</si>
  <si>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</si>
  <si>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</si>
  <si>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</si>
  <si>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</si>
  <si>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</si>
  <si>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</si>
  <si>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</si>
  <si>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</si>
  <si>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</si>
  <si>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</si>
  <si>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</si>
  <si>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</si>
  <si>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</si>
  <si>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</si>
  <si>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</si>
  <si>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</si>
  <si>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</si>
  <si>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</si>
  <si>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</si>
  <si>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</si>
  <si>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</si>
  <si>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</si>
  <si>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</si>
  <si>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</si>
  <si>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</si>
  <si>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</si>
  <si>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</si>
  <si>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</si>
  <si>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</si>
  <si>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</si>
  <si>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</si>
  <si>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</si>
  <si>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</si>
  <si>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</si>
  <si>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</si>
  <si>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</si>
  <si>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</si>
  <si>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</si>
  <si>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</si>
  <si>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</si>
  <si>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</si>
  <si>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</si>
  <si>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</si>
  <si>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</si>
  <si>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</si>
  <si>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</si>
  <si>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</si>
  <si>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</si>
  <si>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</si>
  <si>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</si>
  <si>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</si>
  <si>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</si>
  <si>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</si>
  <si>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</si>
  <si>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</si>
  <si>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</si>
  <si>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</si>
  <si>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</si>
  <si>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</si>
  <si>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</si>
  <si>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</si>
  <si>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</si>
  <si>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</si>
  <si>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</si>
  <si>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</si>
  <si>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</si>
  <si>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</si>
  <si>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</si>
  <si>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</si>
  <si>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</si>
  <si>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</si>
  <si>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</si>
  <si>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</si>
  <si>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</si>
  <si>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</si>
  <si>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</si>
  <si>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</si>
  <si>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</si>
  <si>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</si>
  <si>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</si>
  <si>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</si>
  <si>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</si>
  <si>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</si>
  <si>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</si>
  <si>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</si>
  <si>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</si>
  <si>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</si>
  <si>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</si>
  <si>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</si>
  <si>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</si>
  <si>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</si>
  <si>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</si>
  <si>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</si>
  <si>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</si>
  <si>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</si>
  <si>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</si>
  <si>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</si>
  <si>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</si>
  <si>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</si>
  <si>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</si>
  <si>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</si>
  <si>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</si>
  <si>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</si>
  <si>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</si>
  <si>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</si>
  <si>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</si>
  <si>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</si>
  <si>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</si>
  <si>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</si>
  <si>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</si>
  <si>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</si>
  <si>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</si>
  <si>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</si>
  <si>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</si>
  <si>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</si>
  <si>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</si>
  <si>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</si>
  <si>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</si>
  <si>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</si>
  <si>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</si>
  <si>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</si>
  <si>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</si>
  <si>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</si>
  <si>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</si>
  <si>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</si>
  <si>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</si>
  <si>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</si>
  <si>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</si>
  <si>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</si>
  <si>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</si>
  <si>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</si>
  <si>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</si>
  <si>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</si>
  <si>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</si>
  <si>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</si>
  <si>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</si>
  <si>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</si>
  <si>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</si>
  <si>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</si>
  <si>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</si>
  <si>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</si>
  <si>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</si>
  <si>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</si>
  <si>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</si>
  <si>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</si>
  <si>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</si>
  <si>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</si>
  <si>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</si>
  <si>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</si>
  <si>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</si>
  <si>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</si>
  <si>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</si>
  <si>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</si>
  <si>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</si>
  <si>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</si>
  <si>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</si>
  <si>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</si>
  <si>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</si>
  <si>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</si>
  <si>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</si>
  <si>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</si>
  <si>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</si>
  <si>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</si>
  <si>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</si>
  <si>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</si>
  <si>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</si>
  <si>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</si>
  <si>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</si>
  <si>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</si>
  <si>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</si>
  <si>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</si>
  <si>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</si>
  <si>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</si>
  <si>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</si>
  <si>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</si>
  <si>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</si>
  <si>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</si>
  <si>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</si>
  <si>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</si>
  <si>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</si>
  <si>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</si>
  <si>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</si>
  <si>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</si>
  <si>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</si>
  <si>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</si>
  <si>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</si>
  <si>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</si>
  <si>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</si>
  <si>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</si>
  <si>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</si>
  <si>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</si>
  <si>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</si>
  <si>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</si>
  <si>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</si>
  <si>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</si>
  <si>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</si>
  <si>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</si>
  <si>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</si>
  <si>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</si>
  <si>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</si>
  <si>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</si>
  <si>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</si>
  <si>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</si>
  <si>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</si>
  <si>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</si>
  <si>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</si>
  <si>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</si>
  <si>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</si>
  <si>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</si>
  <si>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</si>
  <si>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</si>
  <si>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</si>
  <si>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</si>
  <si>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</si>
  <si>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</si>
  <si>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</si>
  <si>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</si>
  <si>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</si>
  <si>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</si>
  <si>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</si>
  <si>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</si>
  <si>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</si>
  <si>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</si>
  <si>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</si>
  <si>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</si>
  <si>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</si>
  <si>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</si>
  <si>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</si>
  <si>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</si>
  <si>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</si>
  <si>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</si>
  <si>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</si>
  <si>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</si>
  <si>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</si>
  <si>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</si>
  <si>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</si>
  <si>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</si>
  <si>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</si>
  <si>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</si>
  <si>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</si>
  <si>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</si>
  <si>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</si>
  <si>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</si>
  <si>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</si>
  <si>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</si>
  <si>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</si>
  <si>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</si>
  <si>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</si>
  <si>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</si>
  <si>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</si>
  <si>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</si>
  <si>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</si>
  <si>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</si>
  <si>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</si>
  <si>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</si>
  <si>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</si>
  <si>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</si>
  <si>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</si>
  <si>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</si>
  <si>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</si>
  <si>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</si>
  <si>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</si>
  <si>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</si>
  <si>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</si>
  <si>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</si>
  <si>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</si>
  <si>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</si>
  <si>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</si>
  <si>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</si>
  <si>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</si>
  <si>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</si>
  <si>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</si>
  <si>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</si>
  <si>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</si>
  <si>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</si>
  <si>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</si>
  <si>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</si>
  <si>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</si>
  <si>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</si>
  <si>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</si>
  <si>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</si>
  <si>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</si>
  <si>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</si>
  <si>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</si>
  <si>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</si>
  <si>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</si>
  <si>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</si>
  <si>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</si>
  <si>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</si>
  <si>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</si>
  <si>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</si>
  <si>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</si>
  <si>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</si>
  <si>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</si>
  <si>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</si>
  <si>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</si>
  <si>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</si>
  <si>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</si>
  <si>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</si>
  <si>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</si>
  <si>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</si>
  <si>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</si>
  <si>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</si>
  <si>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</si>
  <si>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</si>
  <si>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</si>
  <si>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</si>
  <si>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</si>
  <si>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</si>
  <si>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</si>
  <si>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</si>
  <si>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</si>
  <si>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</si>
  <si>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</si>
  <si>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</si>
  <si>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</si>
  <si>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</si>
  <si>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</si>
  <si>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</si>
  <si>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</si>
  <si>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</si>
  <si>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</si>
  <si>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</si>
  <si>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</si>
  <si>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</si>
  <si>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</si>
  <si>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</si>
  <si>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</si>
  <si>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</si>
  <si>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</si>
  <si>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</si>
  <si>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</si>
  <si>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</si>
  <si>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</si>
  <si>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</si>
  <si>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</si>
  <si>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</si>
  <si>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</si>
  <si>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</si>
  <si>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</si>
  <si>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</si>
  <si>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</si>
  <si>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</si>
  <si>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</si>
  <si>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</si>
  <si>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</si>
  <si>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</si>
  <si>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</si>
  <si>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</si>
  <si>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</si>
  <si>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</si>
  <si>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</si>
  <si>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</si>
  <si>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</si>
  <si>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</si>
  <si>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</si>
  <si>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</si>
  <si>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</si>
  <si>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</si>
  <si>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</si>
  <si>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</si>
  <si>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</si>
  <si>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</si>
  <si>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</si>
  <si>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</si>
  <si>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</si>
  <si>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</si>
  <si>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</si>
  <si>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</si>
  <si>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</si>
  <si>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</si>
  <si>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</si>
  <si>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</si>
  <si>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</si>
  <si>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</si>
  <si>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</si>
  <si>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</si>
  <si>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</si>
  <si>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</si>
  <si>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</si>
  <si>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</si>
  <si>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</si>
  <si>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</si>
  <si>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</si>
  <si>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</si>
  <si>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</si>
  <si>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</si>
  <si>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</si>
  <si>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</si>
  <si>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</si>
  <si>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</si>
  <si>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</si>
  <si>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</si>
  <si>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</si>
  <si>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</si>
  <si>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</si>
  <si>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</si>
  <si>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</si>
  <si>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</si>
  <si>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</si>
  <si>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</si>
  <si>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</si>
  <si>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</si>
  <si>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</si>
  <si>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</si>
  <si>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</si>
  <si>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</si>
  <si>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</si>
  <si>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</si>
  <si>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</si>
  <si>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</si>
  <si>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</si>
  <si>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</si>
  <si>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</si>
  <si>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</si>
  <si>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</si>
  <si>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</si>
  <si>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</si>
  <si>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</si>
  <si>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</si>
  <si>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</si>
  <si>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</si>
  <si>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</si>
  <si>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</si>
  <si>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</si>
  <si>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</si>
  <si>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</si>
  <si>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</si>
  <si>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</si>
  <si>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</si>
  <si>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</si>
  <si>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</si>
  <si>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</si>
  <si>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</si>
  <si>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</si>
  <si>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</si>
  <si>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</si>
  <si>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</si>
  <si>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</si>
  <si>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</si>
  <si>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</si>
  <si>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</si>
  <si>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</si>
  <si>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</si>
  <si>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</si>
  <si>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</si>
  <si>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</si>
  <si>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</si>
  <si>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</si>
  <si>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</si>
  <si>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</si>
  <si>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</si>
  <si>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</si>
  <si>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</si>
  <si>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</si>
  <si>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</si>
  <si>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</si>
  <si>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</si>
  <si>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</si>
  <si>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</si>
  <si>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</si>
  <si>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</si>
  <si>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</si>
  <si>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</si>
  <si>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</si>
  <si>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</si>
  <si>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</si>
  <si>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</si>
  <si>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</si>
  <si>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</si>
  <si>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</si>
  <si>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</si>
  <si>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</si>
  <si>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</si>
  <si>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</si>
  <si>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</si>
  <si>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</si>
  <si>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</si>
  <si>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</si>
  <si>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</si>
  <si>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</si>
  <si>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</si>
  <si>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</si>
  <si>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</si>
  <si>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</si>
  <si>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</si>
  <si>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</si>
  <si>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</si>
  <si>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</si>
  <si>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</si>
  <si>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</si>
  <si>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</si>
  <si>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</si>
  <si>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</si>
  <si>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</si>
  <si>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</si>
  <si>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</si>
  <si>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</si>
  <si>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</si>
  <si>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</si>
  <si>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</si>
  <si>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</si>
  <si>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</si>
  <si>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</si>
  <si>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</si>
  <si>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</si>
  <si>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</si>
  <si>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</si>
  <si>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</si>
  <si>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</si>
  <si>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</si>
  <si>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</si>
  <si>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</si>
  <si>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</si>
  <si>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</si>
  <si>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</si>
  <si>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</si>
  <si>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</si>
  <si>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</si>
  <si>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</si>
  <si>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</si>
  <si>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</si>
  <si>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</si>
  <si>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</si>
  <si>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</si>
  <si>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</si>
  <si>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</si>
  <si>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</si>
  <si>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</si>
  <si>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</si>
  <si>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</si>
  <si>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</si>
  <si>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</si>
  <si>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</si>
  <si>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</si>
  <si>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</si>
  <si>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</si>
  <si>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</si>
  <si>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</si>
  <si>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</si>
  <si>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</si>
  <si>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</si>
  <si>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</si>
  <si>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</si>
  <si>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</si>
  <si>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</si>
  <si>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</si>
  <si>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</si>
  <si>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</si>
  <si>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</si>
  <si>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</si>
  <si>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</si>
  <si>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</si>
  <si>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</si>
  <si>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</si>
  <si>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</si>
  <si>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</si>
  <si>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</si>
  <si>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</si>
  <si>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</si>
  <si>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</si>
  <si>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</si>
  <si>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</si>
  <si>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</si>
  <si>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</si>
  <si>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</si>
  <si>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</si>
  <si>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</si>
  <si>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</si>
  <si>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</si>
  <si>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</si>
  <si>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</si>
  <si>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</si>
  <si>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</si>
  <si>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</si>
  <si>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</si>
  <si>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</si>
  <si>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</si>
  <si>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</si>
  <si>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</si>
  <si>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</si>
  <si>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</si>
  <si>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</si>
  <si>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</si>
  <si>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</si>
  <si>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</si>
  <si>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</si>
  <si>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</si>
  <si>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</si>
  <si>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</si>
  <si>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</si>
  <si>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</si>
  <si>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</si>
  <si>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</si>
  <si>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</si>
  <si>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</si>
  <si>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</si>
  <si>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</si>
  <si>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</si>
  <si>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</si>
  <si>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</si>
  <si>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</si>
  <si>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</si>
  <si>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</si>
  <si>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</si>
  <si>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</si>
  <si>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</si>
  <si>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</si>
  <si>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</si>
  <si>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</si>
  <si>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</si>
  <si>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</si>
  <si>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</si>
  <si>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</si>
  <si>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</si>
  <si>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</si>
  <si>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</si>
  <si>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</si>
  <si>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</si>
  <si>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</si>
  <si>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</si>
  <si>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</si>
  <si>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</si>
  <si>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</si>
  <si>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</si>
  <si>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</si>
  <si>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</si>
  <si>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</si>
  <si>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</si>
  <si>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</si>
  <si>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</si>
  <si>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</si>
  <si>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</si>
  <si>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</si>
  <si>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</si>
  <si>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</si>
  <si>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</si>
  <si>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</si>
  <si>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</si>
  <si>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</si>
  <si>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</si>
  <si>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</si>
  <si>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</si>
  <si>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</si>
  <si>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</si>
  <si>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</si>
  <si>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</si>
  <si>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</si>
  <si>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</si>
  <si>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</si>
  <si>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</si>
  <si>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</si>
  <si>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</si>
  <si>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</si>
  <si>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</si>
  <si>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</si>
  <si>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</si>
  <si>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</si>
  <si>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</si>
  <si>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</si>
  <si>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</si>
  <si>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</si>
  <si>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</si>
  <si>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</si>
  <si>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</si>
  <si>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</si>
  <si>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</si>
  <si>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</si>
  <si>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</si>
  <si>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</si>
  <si>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</si>
  <si>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</si>
  <si>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</si>
  <si>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</si>
  <si>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</si>
  <si>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</si>
  <si>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</si>
  <si>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</si>
  <si>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</si>
  <si>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</si>
  <si>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</si>
  <si>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</si>
  <si>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</si>
  <si>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</si>
  <si>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</si>
  <si>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</si>
  <si>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</si>
  <si>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</si>
  <si>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</si>
  <si>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</si>
  <si>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</si>
  <si>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</si>
  <si>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</si>
  <si>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</si>
  <si>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</si>
  <si>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</si>
  <si>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</si>
  <si>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</si>
  <si>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</si>
  <si>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</si>
  <si>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</si>
  <si>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</si>
  <si>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</si>
  <si>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</si>
  <si>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</si>
  <si>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</si>
  <si>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</si>
  <si>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</si>
  <si>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</si>
  <si>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</si>
  <si>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</si>
  <si>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</si>
  <si>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</si>
  <si>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</si>
  <si>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</si>
  <si>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</si>
  <si>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</si>
  <si>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</si>
  <si>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</si>
  <si>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</si>
  <si>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</si>
  <si>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</si>
  <si>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</si>
  <si>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</si>
  <si>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</si>
  <si>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</si>
  <si>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</si>
  <si>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</si>
  <si>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</si>
  <si>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</si>
  <si>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</si>
  <si>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</si>
  <si>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</si>
  <si>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</si>
  <si>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</si>
  <si>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</si>
  <si>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</si>
  <si>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</si>
  <si>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</si>
  <si>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</si>
  <si>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</si>
  <si>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</si>
  <si>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</si>
  <si>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</si>
  <si>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</si>
  <si>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</si>
  <si>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</si>
  <si>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</si>
  <si>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</si>
  <si>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</si>
  <si>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</si>
  <si>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</si>
  <si>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</si>
  <si>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</si>
  <si>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</si>
  <si>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</si>
  <si>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</si>
  <si>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</si>
  <si>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</si>
  <si>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</si>
  <si>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</si>
  <si>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</si>
  <si>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</si>
  <si>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</si>
  <si>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</si>
  <si>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</si>
  <si>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</si>
  <si>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</si>
  <si>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</si>
  <si>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</si>
  <si>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</si>
  <si>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</si>
  <si>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</si>
  <si>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</si>
  <si>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</si>
  <si>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</si>
  <si>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</si>
  <si>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</si>
  <si>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</si>
  <si>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</si>
  <si>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</si>
  <si>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</si>
  <si>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</si>
  <si>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</si>
  <si>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</si>
  <si>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</si>
  <si>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</si>
  <si>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</si>
  <si>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</si>
  <si>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</si>
  <si>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</si>
  <si>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</si>
  <si>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</si>
  <si>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</si>
  <si>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</si>
  <si>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</si>
  <si>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</si>
  <si>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</si>
  <si>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</si>
  <si>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</si>
  <si>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</si>
  <si>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</si>
  <si>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</si>
  <si>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</si>
  <si>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</si>
  <si>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</si>
  <si>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</si>
  <si>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</si>
  <si>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</si>
  <si>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</si>
  <si>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</si>
  <si>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</si>
  <si>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</si>
  <si>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</si>
  <si>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</si>
  <si>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</si>
  <si>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</si>
  <si>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</si>
  <si>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</si>
  <si>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</si>
  <si>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</si>
  <si>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</si>
  <si>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</si>
  <si>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</si>
  <si>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</si>
  <si>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</si>
  <si>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</si>
  <si>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</si>
  <si>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</si>
  <si>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</si>
  <si>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</si>
  <si>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</si>
  <si>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</si>
  <si>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</si>
  <si>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</si>
  <si>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</si>
  <si>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</si>
  <si>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</si>
  <si>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</si>
  <si>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</si>
  <si>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</si>
  <si>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</si>
  <si>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</si>
  <si>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</si>
  <si>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</si>
  <si>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</si>
  <si>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</si>
  <si>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</si>
  <si>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</si>
  <si>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</si>
  <si>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</si>
  <si>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</si>
  <si>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</si>
  <si>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</si>
  <si>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</si>
  <si>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</si>
  <si>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</si>
  <si>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</si>
  <si>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</si>
  <si>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</si>
  <si>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</si>
  <si>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</si>
  <si>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</si>
  <si>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</si>
  <si>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</si>
  <si>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</si>
  <si>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</si>
  <si>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</si>
  <si>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</si>
  <si>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</si>
  <si>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</si>
  <si>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</si>
  <si>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</si>
  <si>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</si>
  <si>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</si>
  <si>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</si>
  <si>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</si>
  <si>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</si>
  <si>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</si>
  <si>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</si>
  <si>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</si>
  <si>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</si>
  <si>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</si>
  <si>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</si>
  <si>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</si>
  <si>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</si>
  <si>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</si>
  <si>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</si>
  <si>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</si>
  <si>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</si>
  <si>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</si>
  <si>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</si>
  <si>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</si>
  <si>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</si>
  <si>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</si>
  <si>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</si>
  <si>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</si>
  <si>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</si>
  <si>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</si>
  <si>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</si>
  <si>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</si>
  <si>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</si>
  <si>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</si>
  <si>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</si>
  <si>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</si>
  <si>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</si>
  <si>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</si>
  <si>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</si>
  <si>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</si>
  <si>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</si>
  <si>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</si>
  <si>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</si>
  <si>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</si>
  <si>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</si>
  <si>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</si>
  <si>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</si>
  <si>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</si>
  <si>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</si>
  <si>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</si>
  <si>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</si>
  <si>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</si>
  <si>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</si>
  <si>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</si>
  <si>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</si>
  <si>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</si>
  <si>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</si>
  <si>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</si>
  <si>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</si>
  <si>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</si>
  <si>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</si>
  <si>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</si>
  <si>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</si>
  <si>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</si>
  <si>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</si>
  <si>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</si>
  <si>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</si>
  <si>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</si>
  <si>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</si>
  <si>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</si>
  <si>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</si>
  <si>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</si>
  <si>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</si>
  <si>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</si>
  <si>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</si>
  <si>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</si>
  <si>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</si>
  <si>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</si>
  <si>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</si>
  <si>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</si>
  <si>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</si>
  <si>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</si>
  <si>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</si>
  <si>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</si>
  <si>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</si>
  <si>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</si>
  <si>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</si>
  <si>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</si>
  <si>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</si>
  <si>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</si>
  <si>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</si>
  <si>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</si>
  <si>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</si>
  <si>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</si>
  <si>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</si>
  <si>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</si>
  <si>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</si>
  <si>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</si>
  <si>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</si>
  <si>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</si>
  <si>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</si>
  <si>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</si>
  <si>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</si>
  <si>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</si>
  <si>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</si>
  <si>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</si>
  <si>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</si>
  <si>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</si>
  <si>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</si>
  <si>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</si>
  <si>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</si>
  <si>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</si>
  <si>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</si>
  <si>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</si>
  <si>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</si>
  <si>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</si>
  <si>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</si>
  <si>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</si>
  <si>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</si>
  <si>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</si>
  <si>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</si>
  <si>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</si>
  <si>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</si>
  <si>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</si>
  <si>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</si>
  <si>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</si>
  <si>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</si>
  <si>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</si>
  <si>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</si>
  <si>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</si>
  <si>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</si>
  <si>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</si>
  <si>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</si>
  <si>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</si>
  <si>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</si>
  <si>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</si>
  <si>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</si>
  <si>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</si>
  <si>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</si>
  <si>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</si>
  <si>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</si>
  <si>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</si>
  <si>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</si>
  <si>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</si>
  <si>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</si>
  <si>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</si>
  <si>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</si>
  <si>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</si>
  <si>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</si>
  <si>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</si>
  <si>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</si>
  <si>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</si>
  <si>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</si>
  <si>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</si>
  <si>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</si>
  <si>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</si>
  <si>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</si>
  <si>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</si>
  <si>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</si>
  <si>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</si>
  <si>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</si>
  <si>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</si>
  <si>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</si>
  <si>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</si>
  <si>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</si>
  <si>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</si>
  <si>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</si>
  <si>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</si>
  <si>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</si>
  <si>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</si>
  <si>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</si>
  <si>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</si>
  <si>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</si>
  <si>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</si>
  <si>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</si>
  <si>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</si>
  <si>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</si>
  <si>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</si>
  <si>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</si>
  <si>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</si>
  <si>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</si>
  <si>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</si>
  <si>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</si>
  <si>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</si>
  <si>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</si>
  <si>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</si>
  <si>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</si>
  <si>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</si>
  <si>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</si>
  <si>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</si>
  <si>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</si>
  <si>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</si>
  <si>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</si>
  <si>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</si>
  <si>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</si>
  <si>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</si>
  <si>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</si>
  <si>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</si>
  <si>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</si>
  <si>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</si>
  <si>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</si>
  <si>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</si>
  <si>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</si>
  <si>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</si>
  <si>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</si>
  <si>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</si>
  <si>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</si>
  <si>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</si>
  <si>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</si>
  <si>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</si>
  <si>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</si>
  <si>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</si>
  <si>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</si>
  <si>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</si>
  <si>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</si>
  <si>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</si>
  <si>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</si>
  <si>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</si>
  <si>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</si>
  <si>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</si>
  <si>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</si>
  <si>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</si>
  <si>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</si>
  <si>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</si>
  <si>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</si>
  <si>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</si>
  <si>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</si>
  <si>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</si>
  <si>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</si>
  <si>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</si>
  <si>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</si>
  <si>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</si>
  <si>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</si>
  <si>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</si>
  <si>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</si>
  <si>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</si>
  <si>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</si>
  <si>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</si>
  <si>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</si>
  <si>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</si>
  <si>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</si>
  <si>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</si>
  <si>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</si>
  <si>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</si>
  <si>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</si>
  <si>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</si>
  <si>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</si>
  <si>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</si>
  <si>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</si>
  <si>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</si>
  <si>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</si>
  <si>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</si>
  <si>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</si>
  <si>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</si>
  <si>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</si>
  <si>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</si>
  <si>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</si>
  <si>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</si>
  <si>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</si>
  <si>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</si>
  <si>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</si>
  <si>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</si>
  <si>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</si>
  <si>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</si>
  <si>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</si>
  <si>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</si>
  <si>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</si>
  <si>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</si>
  <si>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</si>
  <si>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</si>
  <si>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</si>
  <si>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</si>
  <si>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</si>
  <si>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</si>
  <si>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</si>
  <si>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</si>
  <si>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</si>
  <si>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</si>
  <si>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</si>
  <si>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</si>
  <si>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</si>
  <si>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</si>
  <si>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</si>
  <si>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</si>
  <si>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</si>
  <si>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</si>
  <si>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</si>
  <si>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</si>
  <si>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</si>
  <si>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</si>
  <si>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</si>
  <si>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</si>
  <si>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</si>
  <si>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</si>
  <si>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</si>
  <si>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</si>
  <si>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</si>
  <si>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</si>
  <si>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</si>
  <si>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</si>
  <si>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</si>
  <si>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</si>
  <si>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</si>
  <si>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</si>
  <si>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</si>
  <si>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</si>
  <si>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</si>
  <si>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</si>
  <si>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</si>
  <si>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</si>
  <si>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</si>
  <si>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</si>
  <si>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</si>
  <si>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</si>
  <si>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</si>
  <si>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</si>
  <si>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</si>
  <si>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</si>
  <si>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</si>
  <si>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</si>
  <si>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</si>
  <si>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</si>
  <si>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</si>
  <si>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</si>
  <si>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</si>
  <si>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</si>
  <si>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</si>
  <si>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</si>
  <si>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</si>
  <si>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</si>
  <si>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</si>
  <si>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</si>
  <si>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</si>
  <si>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</si>
  <si>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</si>
  <si>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</si>
  <si>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</si>
  <si>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</si>
  <si>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</si>
  <si>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</si>
  <si>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</si>
  <si>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</si>
  <si>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</si>
  <si>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</si>
  <si>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</si>
  <si>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</si>
  <si>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</si>
  <si>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</si>
  <si>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</si>
  <si>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</si>
  <si>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</si>
  <si>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</si>
  <si>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</si>
  <si>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</si>
  <si>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</si>
  <si>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</si>
  <si>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</si>
  <si>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</si>
  <si>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</si>
  <si>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</si>
  <si>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</si>
  <si>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</si>
  <si>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</si>
  <si>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</si>
  <si>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</si>
  <si>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</si>
  <si>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</si>
  <si>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</si>
  <si>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</si>
  <si>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</si>
  <si>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</si>
  <si>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</si>
  <si>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</si>
  <si>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</si>
  <si>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</si>
  <si>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</si>
  <si>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</si>
  <si>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</si>
  <si>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</si>
  <si>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</si>
  <si>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</si>
  <si>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</si>
  <si>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</si>
  <si>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</si>
  <si>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</si>
  <si>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</si>
  <si>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</si>
  <si>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</si>
  <si>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</si>
  <si>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</si>
  <si>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</si>
  <si>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</si>
  <si>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</si>
  <si>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</si>
  <si>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</si>
  <si>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</si>
  <si>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</si>
  <si>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</si>
  <si>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</si>
  <si>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</si>
  <si>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</si>
  <si>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</si>
  <si>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</si>
  <si>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</si>
  <si>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</si>
  <si>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</si>
  <si>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</si>
  <si>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</si>
  <si>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</si>
  <si>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</si>
  <si>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</si>
  <si>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</si>
  <si>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</si>
  <si>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</si>
  <si>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</si>
  <si>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</si>
  <si>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</si>
  <si>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</si>
  <si>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</si>
  <si>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</si>
  <si>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</si>
  <si>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</si>
  <si>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</si>
  <si>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</si>
  <si>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</si>
  <si>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</si>
  <si>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</si>
  <si>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</si>
  <si>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</si>
  <si>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</si>
  <si>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</si>
  <si>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</si>
  <si>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</si>
  <si>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</si>
  <si>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</si>
  <si>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</si>
  <si>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</si>
  <si>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</si>
  <si>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</si>
  <si>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</si>
  <si>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</si>
  <si>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</si>
  <si>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</si>
  <si>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</si>
  <si>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</si>
  <si>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</si>
  <si>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</si>
  <si>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</si>
  <si>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</si>
  <si>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</si>
  <si>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</si>
  <si>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</si>
  <si>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</si>
  <si>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</si>
  <si>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</si>
  <si>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</si>
  <si>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</si>
  <si>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</si>
  <si>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</si>
  <si>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</si>
  <si>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</si>
  <si>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</si>
  <si>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</si>
  <si>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</si>
  <si>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</si>
  <si>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</si>
  <si>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</si>
  <si>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</si>
  <si>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</si>
  <si>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</si>
  <si>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</si>
  <si>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</si>
  <si>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</si>
  <si>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</si>
  <si>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</si>
  <si>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</si>
  <si>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</si>
  <si>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</si>
  <si>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</si>
  <si>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</si>
  <si>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</si>
  <si>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</si>
  <si>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</si>
  <si>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</si>
  <si>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</si>
  <si>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</si>
  <si>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</si>
  <si>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</si>
  <si>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</si>
  <si>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</si>
  <si>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</si>
  <si>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</si>
  <si>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</si>
  <si>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</si>
  <si>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</si>
  <si>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</si>
  <si>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</si>
  <si>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</si>
  <si>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</si>
  <si>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</si>
  <si>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</si>
  <si>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</si>
  <si>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</si>
  <si>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</si>
  <si>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</si>
  <si>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</si>
  <si>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</si>
  <si>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</si>
  <si>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</si>
  <si>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</si>
  <si>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</si>
  <si>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</si>
  <si>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</si>
  <si>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</si>
  <si>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</si>
  <si>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</si>
  <si>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</si>
  <si>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</si>
  <si>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</si>
  <si>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</si>
  <si>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</si>
  <si>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</si>
  <si>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</si>
  <si>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</si>
  <si>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</si>
  <si>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</si>
  <si>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</si>
  <si>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</si>
  <si>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</si>
  <si>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</si>
  <si>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</si>
  <si>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</si>
  <si>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</si>
  <si>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</si>
  <si>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</si>
  <si>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</si>
  <si>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</si>
  <si>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</si>
  <si>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</si>
  <si>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</si>
  <si>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</si>
  <si>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</si>
  <si>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</si>
  <si>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</si>
  <si>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</si>
  <si>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</si>
  <si>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</si>
  <si>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</si>
  <si>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</si>
  <si>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</si>
  <si>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</si>
  <si>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</si>
  <si>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</si>
  <si>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</si>
  <si>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</si>
  <si>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</si>
  <si>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</si>
  <si>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</si>
  <si>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</si>
  <si>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</si>
  <si>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</si>
  <si>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</si>
  <si>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</si>
  <si>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</si>
  <si>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</si>
  <si>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</si>
  <si>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</si>
  <si>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</si>
  <si>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</si>
  <si>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</si>
  <si>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</si>
  <si>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</si>
  <si>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</si>
  <si>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</si>
  <si>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</si>
  <si>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</si>
  <si>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</si>
  <si>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</si>
  <si>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</si>
  <si>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</si>
  <si>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</si>
  <si>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</si>
  <si>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</si>
  <si>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</si>
  <si>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</si>
  <si>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</si>
  <si>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</si>
  <si>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</si>
  <si>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</si>
  <si>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</si>
  <si>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</si>
  <si>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</si>
  <si>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</si>
  <si>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</si>
  <si>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</si>
  <si>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</si>
  <si>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</si>
  <si>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</si>
  <si>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</si>
  <si>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</si>
  <si>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</si>
  <si>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</si>
  <si>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</si>
  <si>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</si>
  <si>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</si>
  <si>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</si>
  <si>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</si>
  <si>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</si>
  <si>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</si>
  <si>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</si>
  <si>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</si>
  <si>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</si>
  <si>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</si>
  <si>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</si>
  <si>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</si>
  <si>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</si>
  <si>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</si>
  <si>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</si>
  <si>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</si>
  <si>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</si>
  <si>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</si>
  <si>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</si>
  <si>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</si>
  <si>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</si>
  <si>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</si>
  <si>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</si>
  <si>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</si>
  <si>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</si>
  <si>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</si>
  <si>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</si>
  <si>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</si>
  <si>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</si>
  <si>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</si>
  <si>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</si>
  <si>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</si>
  <si>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</si>
  <si>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</si>
  <si>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</si>
  <si>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</si>
  <si>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</si>
  <si>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</si>
  <si>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</si>
  <si>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</si>
  <si>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</si>
  <si>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</si>
  <si>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</si>
  <si>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</si>
  <si>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</si>
  <si>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</si>
  <si>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</si>
  <si>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</si>
  <si>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</si>
  <si>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</si>
  <si>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</si>
  <si>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</si>
  <si>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</si>
  <si>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</si>
  <si>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</si>
  <si>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</si>
  <si>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</si>
  <si>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</si>
  <si>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</si>
  <si>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</si>
  <si>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</si>
  <si>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</si>
  <si>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</si>
  <si>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</si>
  <si>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</si>
  <si>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</si>
  <si>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</si>
  <si>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</si>
  <si>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</si>
  <si>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</si>
  <si>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</si>
  <si>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</si>
  <si>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</si>
  <si>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</si>
  <si>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</si>
  <si>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</si>
  <si>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</si>
  <si>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</si>
  <si>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</si>
  <si>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</si>
  <si>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</si>
  <si>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</si>
  <si>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</si>
  <si>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</si>
  <si>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</si>
  <si>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</si>
  <si>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</si>
  <si>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</si>
  <si>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</si>
  <si>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</si>
  <si>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</si>
  <si>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</si>
  <si>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</si>
  <si>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</si>
  <si>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</si>
  <si>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</si>
  <si>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</si>
  <si>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</si>
  <si>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</si>
  <si>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</si>
  <si>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</si>
  <si>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</si>
  <si>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</si>
  <si>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</si>
  <si>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</si>
  <si>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</si>
  <si>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</si>
  <si>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</si>
  <si>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</si>
  <si>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</si>
  <si>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</si>
  <si>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</si>
  <si>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</si>
  <si>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</si>
  <si>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</si>
  <si>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</si>
  <si>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</si>
  <si>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</si>
  <si>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</si>
  <si>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</si>
  <si>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</si>
  <si>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</si>
  <si>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</si>
  <si>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</si>
  <si>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</si>
  <si>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</si>
  <si>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</si>
  <si>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</si>
  <si>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</si>
  <si>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</si>
  <si>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</si>
  <si>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</si>
  <si>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</si>
  <si>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</si>
  <si>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</si>
  <si>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</si>
  <si>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</si>
  <si>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</si>
  <si>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</si>
  <si>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</si>
  <si>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</si>
  <si>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</si>
  <si>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</si>
  <si>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</si>
  <si>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</si>
  <si>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</si>
  <si>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</si>
  <si>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</si>
  <si>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</si>
  <si>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</si>
  <si>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</si>
  <si>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</si>
  <si>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</si>
  <si>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</si>
  <si>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</si>
  <si>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</si>
  <si>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</si>
  <si>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</si>
  <si>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</si>
  <si>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</si>
  <si>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</si>
  <si>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</si>
  <si>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</si>
  <si>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</si>
  <si>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</si>
  <si>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</si>
  <si>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</si>
  <si>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</si>
  <si>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</si>
  <si>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</si>
  <si>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</si>
  <si>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</si>
  <si>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</si>
  <si>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</si>
  <si>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</si>
  <si>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</si>
  <si>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</si>
  <si>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</si>
  <si>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</si>
  <si>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</si>
  <si>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</si>
  <si>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</si>
  <si>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</si>
  <si>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</si>
  <si>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</si>
  <si>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</si>
  <si>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</si>
  <si>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</si>
  <si>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</si>
  <si>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</si>
  <si>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</si>
  <si>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</si>
  <si>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</si>
  <si>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</si>
  <si>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</si>
  <si>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</si>
  <si>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</si>
  <si>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</si>
  <si>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</si>
  <si>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</si>
  <si>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</si>
  <si>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</si>
  <si>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</si>
  <si>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</si>
  <si>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</si>
  <si>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</si>
  <si>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</si>
  <si>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</si>
  <si>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</si>
  <si>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</si>
  <si>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</si>
  <si>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</si>
  <si>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</si>
  <si>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</si>
  <si>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</si>
  <si>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</si>
  <si>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</si>
  <si>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</si>
  <si>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</si>
  <si>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</si>
  <si>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</si>
  <si>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</si>
  <si>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</si>
  <si>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</si>
  <si>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</si>
  <si>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</si>
  <si>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</si>
  <si>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</si>
  <si>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</si>
  <si>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</si>
  <si>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</si>
  <si>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</si>
  <si>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</si>
  <si>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</si>
  <si>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</si>
  <si>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</si>
  <si>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</si>
  <si>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</si>
  <si>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</si>
  <si>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</si>
  <si>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</si>
  <si>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</si>
  <si>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</si>
  <si>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</si>
  <si>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</si>
  <si>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</si>
  <si>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</si>
  <si>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</si>
  <si>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</si>
  <si>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</si>
  <si>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</si>
  <si>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</si>
  <si>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</si>
  <si>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</si>
  <si>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</si>
  <si>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</si>
  <si>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</si>
  <si>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</si>
  <si>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</si>
  <si>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</si>
  <si>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</si>
  <si>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</si>
  <si>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</si>
  <si>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</si>
  <si>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</si>
  <si>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</si>
  <si>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</si>
  <si>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</si>
  <si>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</si>
  <si>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</si>
  <si>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</si>
  <si>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</si>
  <si>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</si>
  <si>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</si>
  <si>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</si>
  <si>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</si>
  <si>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</si>
  <si>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</si>
  <si>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</si>
  <si>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</si>
  <si>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</si>
  <si>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</si>
  <si>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</si>
  <si>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</si>
  <si>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</si>
  <si>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</si>
  <si>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</si>
  <si>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</si>
  <si>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</si>
  <si>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</si>
  <si>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</si>
  <si>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</si>
  <si>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</si>
  <si>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</si>
  <si>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</si>
  <si>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</si>
  <si>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</si>
  <si>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</si>
  <si>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</si>
  <si>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</si>
  <si>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</si>
  <si>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</si>
  <si>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</si>
  <si>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</si>
  <si>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</si>
  <si>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</si>
  <si>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</si>
  <si>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</si>
  <si>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</si>
  <si>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</si>
  <si>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</si>
  <si>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</si>
  <si>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</si>
  <si>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</si>
  <si>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</si>
  <si>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</si>
  <si>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</si>
  <si>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</si>
  <si>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</si>
  <si>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</si>
  <si>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</si>
  <si>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</si>
  <si>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</si>
  <si>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</si>
  <si>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</si>
  <si>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</si>
  <si>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</si>
  <si>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</si>
  <si>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</si>
  <si>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</si>
  <si>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</si>
  <si>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</si>
  <si>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</si>
  <si>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</si>
  <si>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</si>
  <si>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</si>
  <si>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</si>
  <si>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</si>
  <si>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</si>
  <si>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</si>
  <si>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</si>
  <si>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</si>
  <si>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</si>
  <si>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</si>
  <si>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</si>
  <si>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</si>
  <si>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</si>
  <si>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</si>
  <si>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</si>
  <si>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</si>
  <si>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</si>
  <si>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</si>
  <si>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</si>
  <si>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</si>
  <si>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</si>
  <si>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</si>
  <si>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</si>
  <si>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</si>
  <si>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</si>
  <si>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</si>
  <si>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</si>
  <si>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</si>
  <si>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</si>
  <si>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</si>
  <si>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</si>
  <si>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</si>
  <si>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</si>
  <si>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</si>
  <si>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</si>
  <si>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</si>
  <si>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</si>
  <si>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</si>
  <si>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</si>
  <si>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</si>
  <si>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</si>
  <si>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</si>
  <si>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</si>
  <si>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</si>
  <si>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</si>
  <si>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</si>
  <si>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</si>
  <si>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</si>
  <si>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</si>
  <si>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</si>
  <si>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</si>
  <si>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</si>
  <si>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</si>
  <si>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</si>
  <si>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</si>
  <si>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</si>
  <si>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</si>
  <si>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</si>
  <si>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</si>
  <si>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</si>
  <si>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</si>
  <si>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</si>
  <si>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</si>
  <si>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</si>
  <si>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</si>
  <si>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</si>
  <si>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</si>
  <si>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</si>
  <si>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</si>
  <si>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</si>
  <si>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</si>
  <si>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</si>
  <si>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</si>
  <si>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</si>
  <si>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</si>
  <si>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</si>
  <si>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</si>
  <si>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</si>
  <si>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</si>
  <si>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</si>
  <si>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</si>
  <si>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</si>
  <si>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</si>
  <si>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</si>
  <si>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</si>
  <si>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</si>
  <si>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</si>
  <si>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</si>
  <si>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</si>
  <si>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</si>
  <si>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</si>
  <si>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</si>
  <si>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</si>
  <si>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</si>
  <si>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</si>
  <si>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</si>
  <si>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</si>
  <si>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</si>
  <si>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</si>
  <si>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</si>
  <si>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</si>
  <si>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</si>
  <si>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</si>
  <si>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</si>
  <si>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</si>
  <si>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</si>
  <si>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</si>
  <si>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</si>
  <si>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</si>
  <si>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</si>
  <si>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</si>
  <si>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</si>
  <si>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</si>
  <si>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</si>
  <si>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</si>
  <si>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</si>
  <si>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</si>
  <si>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</si>
  <si>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</si>
  <si>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</si>
  <si>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</si>
  <si>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</si>
  <si>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</si>
  <si>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</si>
  <si>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</si>
  <si>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</si>
  <si>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</si>
  <si>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</si>
  <si>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</si>
  <si>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</si>
  <si>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</si>
  <si>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</si>
  <si>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</si>
  <si>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</si>
  <si>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</si>
  <si>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</si>
  <si>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</si>
  <si>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</si>
  <si>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</si>
  <si>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</si>
  <si>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</si>
  <si>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</si>
  <si>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</si>
  <si>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</si>
  <si>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</si>
  <si>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</si>
  <si>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</si>
  <si>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</si>
  <si>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</si>
  <si>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</si>
  <si>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</si>
  <si>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</si>
  <si>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</si>
  <si>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</si>
  <si>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</si>
  <si>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</si>
  <si>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</si>
  <si>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</si>
  <si>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</si>
  <si>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</si>
  <si>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</si>
  <si>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</si>
  <si>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</si>
  <si>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</si>
  <si>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</si>
  <si>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</si>
  <si>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</si>
  <si>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</si>
  <si>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</si>
  <si>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</si>
  <si>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</si>
  <si>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</si>
  <si>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</si>
  <si>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</si>
  <si>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</si>
  <si>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</si>
  <si>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</si>
  <si>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</si>
  <si>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</si>
  <si>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</si>
  <si>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</si>
  <si>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</si>
  <si>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</si>
  <si>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</si>
  <si>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</si>
  <si>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</si>
  <si>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</si>
  <si>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</si>
  <si>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</si>
  <si>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</si>
  <si>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</si>
  <si>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</si>
  <si>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</si>
  <si>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</si>
  <si>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</si>
  <si>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</si>
  <si>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</si>
  <si>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</si>
  <si>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</si>
  <si>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</si>
  <si>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</si>
  <si>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</si>
  <si>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</si>
  <si>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</si>
  <si>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</si>
  <si>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</si>
  <si>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</si>
  <si>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</si>
  <si>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</si>
  <si>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</si>
  <si>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</si>
  <si>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</si>
  <si>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</si>
  <si>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</si>
  <si>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</si>
  <si>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</si>
  <si>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</si>
  <si>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</si>
  <si>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</si>
  <si>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</si>
  <si>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</si>
  <si>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</si>
  <si>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</si>
  <si>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</si>
  <si>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</si>
  <si>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</si>
  <si>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</si>
  <si>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</si>
  <si>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</si>
  <si>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</si>
  <si>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</si>
  <si>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</si>
  <si>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</si>
  <si>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</si>
  <si>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</si>
  <si>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</si>
  <si>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</si>
  <si>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</si>
  <si>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</si>
  <si>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</si>
  <si>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</si>
  <si>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</si>
  <si>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</si>
  <si>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</si>
  <si>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</si>
  <si>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</si>
  <si>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</si>
  <si>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</si>
  <si>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</si>
  <si>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</si>
  <si>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</si>
  <si>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</si>
  <si>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</si>
  <si>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</si>
  <si>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</si>
  <si>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</si>
  <si>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</si>
  <si>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</si>
  <si>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</si>
  <si>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</si>
  <si>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</si>
  <si>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</si>
  <si>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</si>
  <si>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</si>
  <si>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</si>
  <si>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</si>
  <si>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</si>
  <si>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</si>
  <si>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</si>
  <si>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</si>
  <si>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</si>
  <si>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</si>
  <si>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</si>
  <si>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</si>
  <si>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</si>
  <si>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</si>
  <si>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</si>
  <si>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</si>
  <si>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</si>
  <si>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</si>
  <si>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</si>
  <si>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</si>
  <si>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</si>
  <si>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</si>
  <si>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</si>
  <si>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</si>
  <si>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</si>
  <si>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</si>
  <si>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</si>
  <si>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</si>
  <si>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</si>
  <si>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</si>
  <si>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</si>
  <si>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</si>
  <si>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</si>
  <si>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</si>
  <si>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</si>
  <si>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</si>
  <si>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</si>
  <si>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</si>
  <si>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</si>
  <si>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</si>
  <si>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</si>
  <si>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</si>
  <si>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</si>
  <si>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</si>
  <si>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</si>
  <si>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</si>
  <si>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</si>
  <si>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</si>
  <si>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</si>
  <si>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</si>
  <si>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</si>
  <si>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</si>
  <si>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</si>
  <si>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</si>
  <si>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</si>
  <si>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</si>
  <si>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</si>
  <si>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</si>
  <si>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</si>
  <si>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</si>
  <si>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</si>
  <si>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</si>
  <si>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</si>
  <si>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</si>
  <si>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</si>
  <si>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</si>
  <si>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</si>
  <si>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</si>
  <si>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</si>
  <si>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</si>
  <si>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</si>
  <si>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</si>
  <si>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</si>
  <si>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</si>
  <si>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</si>
  <si>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</si>
  <si>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</si>
  <si>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</si>
  <si>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</si>
  <si>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</si>
  <si>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</si>
  <si>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</si>
  <si>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</si>
  <si>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</si>
  <si>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</si>
  <si>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</si>
  <si>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</si>
  <si>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</si>
  <si>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</si>
  <si>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</si>
  <si>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</si>
  <si>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</si>
  <si>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</si>
  <si>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</si>
  <si>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</si>
  <si>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</si>
  <si>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</si>
  <si>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</si>
  <si>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</si>
  <si>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</si>
  <si>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</si>
  <si>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</si>
  <si>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</si>
  <si>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</si>
  <si>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</si>
  <si>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</si>
  <si>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</si>
  <si>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</si>
  <si>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</si>
  <si>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</si>
  <si>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</si>
  <si>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</si>
  <si>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</si>
  <si>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</si>
  <si>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</si>
  <si>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</si>
  <si>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</si>
  <si>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</si>
  <si>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</si>
  <si>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</si>
  <si>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</si>
  <si>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</si>
  <si>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</si>
  <si>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</si>
  <si>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</si>
  <si>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</si>
  <si>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</si>
  <si>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</si>
  <si>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</si>
  <si>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</si>
  <si>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</si>
  <si>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</si>
  <si>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</si>
  <si>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</si>
  <si>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</si>
  <si>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</si>
  <si>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</si>
  <si>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</si>
  <si>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</si>
  <si>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</si>
  <si>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</si>
  <si>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</si>
  <si>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</si>
  <si>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</si>
  <si>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</si>
  <si>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</si>
  <si>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</si>
  <si>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</si>
  <si>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</si>
  <si>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</si>
  <si>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</si>
  <si>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</si>
  <si>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</si>
  <si>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</si>
  <si>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</si>
  <si>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</si>
  <si>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</si>
  <si>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</si>
  <si>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</si>
  <si>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</si>
  <si>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</si>
  <si>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</si>
  <si>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</si>
  <si>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</si>
  <si>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</si>
  <si>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</si>
  <si>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</si>
  <si>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</si>
  <si>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</si>
  <si>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</si>
  <si>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</si>
  <si>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</si>
  <si>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</si>
  <si>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</si>
  <si>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</si>
  <si>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</si>
  <si>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</si>
  <si>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</si>
  <si>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</si>
  <si>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</si>
  <si>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</si>
  <si>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</si>
  <si>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</si>
  <si>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</si>
  <si>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</si>
  <si>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</si>
  <si>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</si>
  <si>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</si>
  <si>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</si>
  <si>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</si>
  <si>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</si>
  <si>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</si>
  <si>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</si>
  <si>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</si>
  <si>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</si>
  <si>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</si>
  <si>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</si>
  <si>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</si>
  <si>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</si>
  <si>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</si>
  <si>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</si>
  <si>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</si>
  <si>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</si>
  <si>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</si>
  <si>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</si>
  <si>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</si>
  <si>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</si>
  <si>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</si>
  <si>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</si>
  <si>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</si>
  <si>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</si>
  <si>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</si>
  <si>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</si>
  <si>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</si>
  <si>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</si>
  <si>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</si>
  <si>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</si>
  <si>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</si>
  <si>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</si>
  <si>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</si>
  <si>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</si>
  <si>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</si>
  <si>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</si>
  <si>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</si>
  <si>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</si>
  <si>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</si>
  <si>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</si>
  <si>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</si>
  <si>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</si>
  <si>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</si>
  <si>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</si>
  <si>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</si>
  <si>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</si>
  <si>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</si>
  <si>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</si>
  <si>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</si>
  <si>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</si>
  <si>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</si>
  <si>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</si>
  <si>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</si>
  <si>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</si>
  <si>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</si>
  <si>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</si>
  <si>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</si>
  <si>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</si>
  <si>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</si>
  <si>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</si>
  <si>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</si>
  <si>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</si>
  <si>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</si>
  <si>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</si>
  <si>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</si>
  <si>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</si>
  <si>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</si>
  <si>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</si>
  <si>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</si>
  <si>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</si>
  <si>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</si>
  <si>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</si>
  <si>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</si>
  <si>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</si>
  <si>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</si>
  <si>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</si>
  <si>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</si>
  <si>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</si>
  <si>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</si>
  <si>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</si>
  <si>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</si>
  <si>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</si>
  <si>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</si>
  <si>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</si>
  <si>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</si>
  <si>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</si>
  <si>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</si>
  <si>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</si>
  <si>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</si>
  <si>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</si>
  <si>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</si>
  <si>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</si>
  <si>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</si>
  <si>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</si>
  <si>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</si>
  <si>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</si>
  <si>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</si>
  <si>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</si>
  <si>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</si>
  <si>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</si>
  <si>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</si>
  <si>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</si>
  <si>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</si>
  <si>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</si>
  <si>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</si>
  <si>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</si>
  <si>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</si>
  <si>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</si>
  <si>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</si>
  <si>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</si>
  <si>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</si>
  <si>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</si>
  <si>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</si>
  <si>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</si>
  <si>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</si>
  <si>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</si>
  <si>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</si>
  <si>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</si>
  <si>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</si>
  <si>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</si>
  <si>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</si>
  <si>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</si>
  <si>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</si>
  <si>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</si>
  <si>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</si>
  <si>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</si>
  <si>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</si>
  <si>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</si>
  <si>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</si>
  <si>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</si>
  <si>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</si>
  <si>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</si>
  <si>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</si>
  <si>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</si>
  <si>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</si>
  <si>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</si>
  <si>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</si>
  <si>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</si>
  <si>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</si>
  <si>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</si>
  <si>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</si>
  <si>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</si>
  <si>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</si>
  <si>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</si>
  <si>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</si>
  <si>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</si>
  <si>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</si>
  <si>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</si>
  <si>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</si>
  <si>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</si>
  <si>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</si>
  <si>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</si>
  <si>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</si>
  <si>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</si>
  <si>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</si>
  <si>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</si>
  <si>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</si>
  <si>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</si>
  <si>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</si>
  <si>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</si>
  <si>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</si>
  <si>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</si>
  <si>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</si>
  <si>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</si>
  <si>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</si>
  <si>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</si>
  <si>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</si>
  <si>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</si>
  <si>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</si>
  <si>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</si>
  <si>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</si>
  <si>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</si>
  <si>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</si>
  <si>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</si>
  <si>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</si>
  <si>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</si>
  <si>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</si>
  <si>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</si>
  <si>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</si>
  <si>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</si>
  <si>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</si>
  <si>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</si>
  <si>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</si>
  <si>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</si>
  <si>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</si>
  <si>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</si>
  <si>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</si>
  <si>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</si>
  <si>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</si>
  <si>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</si>
  <si>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</si>
  <si>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</si>
  <si>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</si>
  <si>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</si>
  <si>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</si>
  <si>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</si>
  <si>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</si>
  <si>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</si>
  <si>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</si>
  <si>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</si>
  <si>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</si>
  <si>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</si>
  <si>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</si>
  <si>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</si>
  <si>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</si>
  <si>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</si>
  <si>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</si>
  <si>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</si>
  <si>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</si>
  <si>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</si>
  <si>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</si>
  <si>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</si>
  <si>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</si>
  <si>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</si>
  <si>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</si>
  <si>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</si>
  <si>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</si>
  <si>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</si>
  <si>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</si>
  <si>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</si>
  <si>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</si>
  <si>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</si>
  <si>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</si>
  <si>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</si>
  <si>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</si>
  <si>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</si>
  <si>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</si>
  <si>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</si>
  <si>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</si>
  <si>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</si>
  <si>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</si>
  <si>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</si>
  <si>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</si>
  <si>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</si>
  <si>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</si>
  <si>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</si>
  <si>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</si>
  <si>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</si>
  <si>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</si>
  <si>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</si>
  <si>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</si>
  <si>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</si>
  <si>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</si>
  <si>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</si>
  <si>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</si>
  <si>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</si>
  <si>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</si>
  <si>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</si>
  <si>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</si>
  <si>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</si>
  <si>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</si>
  <si>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</si>
  <si>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</si>
  <si>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</si>
  <si>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</si>
  <si>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</si>
  <si>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</si>
  <si>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</si>
  <si>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</si>
  <si>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</si>
  <si>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</si>
  <si>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</si>
  <si>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</si>
  <si>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</si>
  <si>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</si>
  <si>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</si>
  <si>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</si>
  <si>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</si>
  <si>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</si>
  <si>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</si>
  <si>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</si>
  <si>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</si>
  <si>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</si>
  <si>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</si>
  <si>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</si>
  <si>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</si>
  <si>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</si>
  <si>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</si>
  <si>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</si>
  <si>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</si>
  <si>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</si>
  <si>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</si>
  <si>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</si>
  <si>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</si>
  <si>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</si>
  <si>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</si>
  <si>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</si>
  <si>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</si>
  <si>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</si>
  <si>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</si>
  <si>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</si>
  <si>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</si>
  <si>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</si>
  <si>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</si>
  <si>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</si>
  <si>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</si>
  <si>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</si>
  <si>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</si>
  <si>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</si>
  <si>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</si>
  <si>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</si>
  <si>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</si>
  <si>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</si>
  <si>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</si>
  <si>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</si>
  <si>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</si>
  <si>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</si>
  <si>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</si>
  <si>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</si>
  <si>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</si>
  <si>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</si>
  <si>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</si>
  <si>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</si>
  <si>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</si>
  <si>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</si>
  <si>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</si>
  <si>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</si>
  <si>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</si>
  <si>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</si>
  <si>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</si>
  <si>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</si>
  <si>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</si>
  <si>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</si>
  <si>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</si>
  <si>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</si>
  <si>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</si>
  <si>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</si>
  <si>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</si>
  <si>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</si>
  <si>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</si>
  <si>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</si>
  <si>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</si>
  <si>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</si>
  <si>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</si>
  <si>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</si>
  <si>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</si>
  <si>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</si>
  <si>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</si>
  <si>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</si>
  <si>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</si>
  <si>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</si>
  <si>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</si>
  <si>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</si>
  <si>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</si>
  <si>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</si>
  <si>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</si>
  <si>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</si>
  <si>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</si>
  <si>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</si>
  <si>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</si>
  <si>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</si>
  <si>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</si>
  <si>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</si>
  <si>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</si>
  <si>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</si>
  <si>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</si>
  <si>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</si>
  <si>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</si>
  <si>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</si>
  <si>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</si>
  <si>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</si>
  <si>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</si>
  <si>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</si>
  <si>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</si>
  <si>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</si>
  <si>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</si>
  <si>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</si>
  <si>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</si>
  <si>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</si>
  <si>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</si>
  <si>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</si>
  <si>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</si>
  <si>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</si>
  <si>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</si>
  <si>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</si>
  <si>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</si>
  <si>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</si>
  <si>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</si>
  <si>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</si>
  <si>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</si>
  <si>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</si>
  <si>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</si>
  <si>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</si>
  <si>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</si>
  <si>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</si>
  <si>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</si>
  <si>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</si>
  <si>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</si>
  <si>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</si>
  <si>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</si>
  <si>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</si>
  <si>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</si>
  <si>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</si>
  <si>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</si>
  <si>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</si>
  <si>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</si>
  <si>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</si>
  <si>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</si>
  <si>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</si>
  <si>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</si>
  <si>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</si>
  <si>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</si>
  <si>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</si>
  <si>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</si>
  <si>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</si>
  <si>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</si>
  <si>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</si>
  <si>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</si>
  <si>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</si>
  <si>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</si>
  <si>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</si>
  <si>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</si>
  <si>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</si>
  <si>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</si>
  <si>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</si>
  <si>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</si>
  <si>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</si>
  <si>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</si>
  <si>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</si>
  <si>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</si>
  <si>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</si>
  <si>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</si>
  <si>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</si>
  <si>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</si>
  <si>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</si>
  <si>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</si>
  <si>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</si>
  <si>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</si>
  <si>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</si>
  <si>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</si>
  <si>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</si>
  <si>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</si>
  <si>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</si>
  <si>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</si>
  <si>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</si>
  <si>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</si>
  <si>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</si>
  <si>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</si>
  <si>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</si>
  <si>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</si>
  <si>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</si>
  <si>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</si>
  <si>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</si>
  <si>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</si>
  <si>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</si>
  <si>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</si>
  <si>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</si>
  <si>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</si>
  <si>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</si>
  <si>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</si>
  <si>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</si>
  <si>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</si>
  <si>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</si>
  <si>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</si>
  <si>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</si>
  <si>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</si>
  <si>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</si>
  <si>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</si>
  <si>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</si>
  <si>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</si>
  <si>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</si>
  <si>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</si>
  <si>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</si>
  <si>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</si>
  <si>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</si>
  <si>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</si>
  <si>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</si>
  <si>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</si>
  <si>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</si>
  <si>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</si>
  <si>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</si>
  <si>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</si>
  <si>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</si>
  <si>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</si>
  <si>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</si>
  <si>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</si>
  <si>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</si>
  <si>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</si>
  <si>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</si>
  <si>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</si>
  <si>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</si>
  <si>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</si>
  <si>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</si>
  <si>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</si>
  <si>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</si>
  <si>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</si>
  <si>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</si>
  <si>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</si>
  <si>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</si>
  <si>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</si>
  <si>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</si>
  <si>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</si>
  <si>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</si>
  <si>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</si>
  <si>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</si>
  <si>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</si>
  <si>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</si>
  <si>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</si>
  <si>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</si>
  <si>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</si>
  <si>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</si>
  <si>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</si>
  <si>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</si>
  <si>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</si>
  <si>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</si>
  <si>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</si>
  <si>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</si>
  <si>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</si>
  <si>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</si>
  <si>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</si>
  <si>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</si>
  <si>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</si>
  <si>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</si>
  <si>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</si>
  <si>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</si>
  <si>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</si>
  <si>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</si>
  <si>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</si>
  <si>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</si>
  <si>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</si>
  <si>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</si>
  <si>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</si>
  <si>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</si>
  <si>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</si>
  <si>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</si>
  <si>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</si>
  <si>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</si>
  <si>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</si>
  <si>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</si>
  <si>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</si>
  <si>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</si>
  <si>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</si>
  <si>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</si>
  <si>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</si>
  <si>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</si>
  <si>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</si>
  <si>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</si>
  <si>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</si>
  <si>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</si>
  <si>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</si>
  <si>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</si>
  <si>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</si>
  <si>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</si>
  <si>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</si>
  <si>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</si>
  <si>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</si>
  <si>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</si>
  <si>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</si>
  <si>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</si>
  <si>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</si>
  <si>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</si>
  <si>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</si>
  <si>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</si>
  <si>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</si>
  <si>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</si>
  <si>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</si>
  <si>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</si>
  <si>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</si>
  <si>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</si>
  <si>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</si>
  <si>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</si>
  <si>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</si>
  <si>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</si>
  <si>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</si>
  <si>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</si>
  <si>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</si>
  <si>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</si>
  <si>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</si>
  <si>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</si>
  <si>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</si>
  <si>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</si>
  <si>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</si>
  <si>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</si>
  <si>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</si>
  <si>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</si>
  <si>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</si>
  <si>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</si>
  <si>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</si>
  <si>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</si>
  <si>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</si>
  <si>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</si>
  <si>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</si>
  <si>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</si>
  <si>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</si>
  <si>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</si>
  <si>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</si>
  <si>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</si>
  <si>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</si>
  <si>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</si>
  <si>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</si>
  <si>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</si>
  <si>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</si>
  <si>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</si>
  <si>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</si>
  <si>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</si>
  <si>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</si>
  <si>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</si>
  <si>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</si>
  <si>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</si>
  <si>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</si>
  <si>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</si>
  <si>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</si>
  <si>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</si>
  <si>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</si>
  <si>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</si>
  <si>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</si>
  <si>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</si>
  <si>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</si>
  <si>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</si>
  <si>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</si>
  <si>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</si>
  <si>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</si>
  <si>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</si>
  <si>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</si>
  <si>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</si>
  <si>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</si>
  <si>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</si>
  <si>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</si>
  <si>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</si>
  <si>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</si>
  <si>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</si>
  <si>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</si>
  <si>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</si>
  <si>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</si>
  <si>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</si>
  <si>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</si>
  <si>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</si>
  <si>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</si>
  <si>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</si>
  <si>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</si>
  <si>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</si>
  <si>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</si>
  <si>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</si>
  <si>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</si>
  <si>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</si>
  <si>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</si>
  <si>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</si>
  <si>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</si>
  <si>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</si>
  <si>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</si>
  <si>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</si>
  <si>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</si>
  <si>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</si>
  <si>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</si>
  <si>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</si>
  <si>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</si>
  <si>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</si>
  <si>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</si>
  <si>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</si>
  <si>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</si>
  <si>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</si>
  <si>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</si>
  <si>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</si>
  <si>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</si>
  <si>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</si>
  <si>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</si>
  <si>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</si>
  <si>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</si>
  <si>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</si>
  <si>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</si>
  <si>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</si>
  <si>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</si>
  <si>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</si>
  <si>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</si>
  <si>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</si>
  <si>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</si>
  <si>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</si>
  <si>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</si>
  <si>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</si>
  <si>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</si>
  <si>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</si>
  <si>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</si>
  <si>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</si>
  <si>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</si>
  <si>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</si>
  <si>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</si>
  <si>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</si>
  <si>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</si>
  <si>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</si>
  <si>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</si>
  <si>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</si>
  <si>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</si>
  <si>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</si>
  <si>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</si>
  <si>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</si>
  <si>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</si>
  <si>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</si>
  <si>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</si>
  <si>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</si>
  <si>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</si>
  <si>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</si>
  <si>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</si>
  <si>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</si>
  <si>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</si>
  <si>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</si>
  <si>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</si>
  <si>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</si>
  <si>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</si>
  <si>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</si>
  <si>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</si>
  <si>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</si>
  <si>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</si>
  <si>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</si>
  <si>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</si>
  <si>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</si>
  <si>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</si>
  <si>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</si>
  <si>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</si>
  <si>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</si>
  <si>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</si>
  <si>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</si>
  <si>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</si>
  <si>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</si>
  <si>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</si>
  <si>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</si>
  <si>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</si>
  <si>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</si>
  <si>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</si>
  <si>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</si>
  <si>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</si>
  <si>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</si>
  <si>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</si>
  <si>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</si>
  <si>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</si>
  <si>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</si>
  <si>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</si>
  <si>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</si>
  <si>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</si>
  <si>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</si>
  <si>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</si>
  <si>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</si>
  <si>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</si>
  <si>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</si>
  <si>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</si>
  <si>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</si>
  <si>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</si>
  <si>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</si>
  <si>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</si>
  <si>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</si>
  <si>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</si>
  <si>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</si>
  <si>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</si>
  <si>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</si>
  <si>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</si>
  <si>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</si>
  <si>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</si>
  <si>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</si>
  <si>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</si>
  <si>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</si>
  <si>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</si>
  <si>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</si>
  <si>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</si>
  <si>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</si>
  <si>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</si>
  <si>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</si>
  <si>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</si>
  <si>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</si>
  <si>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</si>
  <si>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</si>
  <si>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</si>
  <si>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</si>
  <si>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</si>
  <si>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</si>
  <si>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</si>
  <si>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</si>
  <si>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</si>
  <si>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</si>
  <si>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</si>
  <si>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</si>
  <si>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</si>
  <si>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</si>
  <si>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</si>
  <si>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</si>
  <si>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</si>
  <si>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</si>
  <si>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</si>
  <si>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</si>
  <si>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</si>
  <si>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</si>
  <si>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</si>
  <si>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</si>
  <si>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</si>
  <si>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</si>
  <si>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</si>
  <si>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</si>
  <si>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</si>
  <si>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</si>
  <si>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</si>
  <si>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</si>
  <si>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</si>
  <si>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</si>
  <si>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</si>
  <si>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</si>
  <si>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</si>
  <si>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</si>
  <si>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</si>
  <si>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</si>
  <si>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</si>
  <si>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</si>
  <si>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</si>
  <si>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</si>
  <si>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</si>
  <si>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</si>
  <si>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</si>
  <si>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</si>
  <si>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</si>
  <si>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</si>
  <si>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</si>
  <si>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</si>
  <si>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</si>
  <si>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</si>
  <si>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</si>
  <si>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</si>
  <si>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</si>
  <si>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</si>
  <si>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</si>
  <si>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</si>
  <si>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</si>
  <si>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</si>
  <si>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</si>
  <si>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</si>
  <si>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</si>
  <si>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</si>
  <si>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</si>
  <si>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</si>
  <si>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</si>
  <si>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</si>
  <si>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</si>
  <si>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</si>
  <si>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</si>
  <si>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</si>
  <si>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</si>
  <si>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</si>
  <si>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</si>
  <si>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</si>
  <si>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</si>
  <si>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</si>
  <si>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</si>
  <si>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</si>
  <si>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</si>
  <si>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</si>
  <si>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</si>
  <si>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</si>
  <si>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</si>
  <si>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</si>
  <si>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</si>
  <si>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</si>
  <si>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</si>
  <si>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</si>
  <si>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</si>
  <si>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</si>
  <si>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</si>
  <si>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</si>
  <si>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</si>
  <si>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</si>
  <si>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</si>
  <si>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</si>
  <si>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</si>
  <si>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</si>
  <si>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</si>
  <si>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</si>
  <si>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</si>
  <si>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</si>
  <si>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</si>
  <si>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</si>
  <si>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</si>
  <si>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</si>
  <si>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</si>
  <si>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</si>
  <si>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</si>
  <si>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</si>
  <si>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</si>
  <si>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</si>
  <si>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</si>
  <si>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</si>
  <si>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</si>
  <si>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</si>
  <si>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</si>
  <si>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</si>
  <si>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</si>
  <si>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</si>
  <si>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</si>
  <si>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</si>
  <si>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</si>
  <si>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</si>
  <si>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</si>
  <si>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</si>
  <si>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</si>
  <si>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</si>
  <si>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</si>
  <si>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</si>
  <si>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</si>
  <si>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</si>
  <si>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</si>
  <si>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</si>
  <si>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</si>
  <si>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</si>
  <si>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</si>
  <si>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</si>
  <si>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</si>
  <si>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</si>
  <si>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</si>
  <si>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</si>
  <si>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</si>
  <si>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</si>
  <si>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</si>
  <si>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</si>
  <si>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</si>
  <si>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</si>
  <si>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</si>
  <si>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</si>
  <si>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</si>
  <si>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</si>
  <si>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</si>
  <si>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</si>
  <si>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</si>
  <si>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</si>
  <si>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</si>
  <si>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</si>
  <si>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</si>
  <si>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</si>
  <si>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</si>
  <si>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</si>
  <si>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</si>
  <si>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</si>
  <si>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</si>
  <si>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</si>
  <si>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</si>
  <si>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</si>
  <si>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</si>
  <si>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</si>
  <si>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</si>
  <si>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</si>
  <si>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</si>
  <si>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</si>
  <si>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</si>
  <si>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</si>
  <si>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</si>
  <si>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</si>
  <si>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</si>
  <si>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</si>
  <si>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</si>
  <si>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</si>
  <si>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</si>
  <si>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</si>
  <si>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</si>
  <si>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</si>
  <si>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</si>
  <si>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</si>
  <si>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</si>
  <si>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</si>
  <si>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</si>
  <si>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</si>
  <si>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</si>
  <si>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</si>
  <si>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</si>
  <si>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</si>
  <si>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</si>
  <si>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</si>
  <si>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</si>
  <si>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</si>
  <si>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</si>
  <si>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</si>
  <si>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</si>
  <si>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</si>
  <si>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</si>
  <si>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</si>
  <si>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</si>
  <si>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</si>
  <si>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</si>
  <si>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</si>
  <si>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</si>
  <si>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</si>
  <si>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</si>
  <si>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</si>
  <si>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</si>
  <si>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</si>
  <si>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</si>
  <si>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</si>
  <si>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</si>
  <si>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</si>
  <si>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</si>
  <si>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</si>
  <si>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</si>
  <si>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</si>
  <si>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</si>
  <si>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</si>
  <si>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</si>
  <si>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</si>
  <si>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</si>
  <si>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</si>
  <si>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</si>
  <si>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</si>
  <si>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</si>
  <si>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</si>
  <si>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</si>
  <si>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</si>
  <si>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</si>
  <si>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</si>
  <si>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</si>
  <si>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</si>
  <si>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</si>
  <si>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</si>
  <si>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</si>
  <si>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</si>
  <si>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</si>
  <si>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</si>
  <si>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</si>
  <si>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</si>
  <si>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</si>
  <si>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</si>
  <si>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</si>
  <si>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</si>
  <si>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</si>
  <si>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</si>
  <si>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</si>
  <si>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</si>
  <si>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</si>
  <si>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</si>
  <si>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</si>
  <si>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</si>
  <si>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</si>
  <si>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</si>
  <si>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</si>
  <si>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</si>
  <si>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</si>
  <si>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</si>
  <si>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</si>
  <si>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</si>
  <si>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</si>
  <si>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</si>
  <si>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</si>
  <si>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</si>
  <si>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</si>
  <si>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</si>
  <si>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</si>
  <si>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</si>
  <si>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</si>
  <si>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</si>
  <si>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</si>
  <si>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</si>
  <si>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</si>
  <si>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</si>
  <si>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</si>
  <si>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</si>
  <si>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</si>
  <si>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</si>
  <si>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</si>
  <si>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</si>
  <si>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</si>
  <si>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</si>
  <si>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</si>
  <si>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</si>
  <si>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</si>
  <si>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</si>
  <si>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</si>
  <si>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</si>
  <si>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</si>
  <si>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</si>
  <si>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</si>
  <si>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</si>
  <si>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</si>
  <si>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</si>
  <si>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</si>
  <si>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</si>
  <si>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</si>
  <si>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</si>
  <si>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</si>
  <si>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</si>
  <si>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</si>
  <si>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</si>
  <si>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</si>
  <si>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</si>
  <si>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</si>
  <si>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</si>
  <si>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</si>
  <si>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</si>
  <si>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</si>
  <si>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</si>
  <si>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</si>
  <si>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</si>
  <si>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</si>
  <si>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</si>
  <si>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</si>
  <si>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</si>
  <si>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</si>
  <si>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</si>
  <si>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</si>
  <si>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</si>
  <si>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</si>
  <si>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</si>
  <si>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</si>
  <si>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</si>
  <si>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</si>
  <si>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</si>
  <si>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</si>
  <si>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</si>
  <si>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</si>
  <si>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</si>
  <si>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</si>
  <si>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</si>
  <si>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</si>
  <si>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</si>
  <si>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</si>
  <si>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</si>
  <si>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</si>
  <si>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</si>
  <si>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</si>
  <si>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</si>
  <si>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</si>
  <si>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</si>
  <si>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</si>
  <si>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</si>
  <si>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</si>
  <si>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</si>
  <si>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</si>
  <si>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</si>
  <si>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</si>
  <si>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</si>
  <si>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</si>
  <si>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</si>
  <si>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</si>
  <si>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</si>
  <si>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</si>
  <si>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</si>
  <si>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</si>
  <si>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</si>
  <si>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</si>
  <si>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</si>
  <si>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</si>
  <si>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</si>
  <si>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</si>
  <si>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</si>
  <si>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</si>
  <si>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</si>
  <si>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</si>
  <si>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</si>
  <si>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</si>
  <si>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</si>
  <si>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</si>
  <si>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</si>
  <si>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</si>
  <si>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</si>
  <si>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</si>
  <si>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</si>
  <si>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</si>
  <si>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</si>
  <si>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</si>
  <si>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</si>
  <si>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</si>
  <si>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</si>
  <si>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</si>
  <si>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</si>
  <si>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</si>
  <si>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</si>
  <si>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</si>
  <si>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</si>
  <si>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</si>
  <si>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</si>
  <si>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</si>
  <si>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</si>
  <si>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</si>
  <si>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</si>
  <si>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</si>
  <si>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</si>
  <si>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</si>
  <si>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</si>
  <si>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</si>
  <si>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</si>
  <si>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</si>
  <si>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</si>
  <si>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</si>
  <si>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</si>
  <si>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</si>
  <si>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</si>
  <si>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</si>
  <si>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</si>
  <si>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</si>
  <si>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</si>
  <si>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</si>
  <si>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</si>
  <si>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</si>
  <si>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</si>
  <si>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</si>
  <si>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</si>
  <si>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</si>
  <si>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</si>
  <si>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</si>
  <si>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</si>
  <si>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</si>
  <si>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</si>
  <si>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</si>
  <si>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</si>
  <si>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</si>
  <si>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</si>
  <si>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</si>
  <si>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</si>
  <si>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</si>
  <si>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</si>
  <si>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</si>
  <si>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</si>
  <si>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</si>
  <si>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</si>
  <si>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</si>
  <si>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</si>
  <si>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</si>
  <si>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</si>
  <si>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</si>
  <si>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</si>
  <si>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</si>
  <si>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</si>
  <si>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</si>
  <si>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</si>
  <si>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</si>
  <si>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</si>
  <si>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</si>
  <si>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</si>
  <si>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</si>
  <si>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</si>
  <si>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</si>
  <si>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</si>
  <si>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</si>
  <si>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</si>
  <si>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</si>
  <si>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</si>
  <si>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</si>
  <si>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</si>
  <si>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</si>
  <si>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</si>
  <si>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</si>
  <si>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</si>
  <si>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</si>
  <si>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</si>
  <si>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</si>
  <si>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</si>
  <si>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</si>
  <si>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</si>
  <si>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</si>
  <si>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</si>
  <si>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</si>
  <si>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</si>
  <si>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</si>
  <si>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</si>
  <si>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</si>
  <si>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</si>
  <si>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</si>
  <si>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</si>
  <si>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</si>
  <si>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</si>
  <si>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</si>
  <si>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</si>
  <si>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</si>
  <si>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</si>
  <si>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</si>
  <si>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</si>
  <si>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</si>
  <si>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</si>
  <si>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</si>
  <si>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</si>
  <si>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</si>
  <si>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</si>
  <si>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</si>
  <si>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</si>
  <si>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</si>
  <si>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</si>
  <si>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</si>
  <si>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</si>
  <si>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</si>
  <si>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</si>
  <si>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</si>
  <si>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</si>
  <si>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</si>
  <si>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</si>
  <si>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</si>
  <si>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</si>
  <si>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</si>
  <si>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</si>
  <si>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</si>
  <si>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</si>
  <si>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</si>
  <si>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</si>
  <si>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</si>
  <si>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</si>
  <si>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</si>
  <si>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</si>
  <si>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</si>
  <si>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</si>
  <si>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</si>
  <si>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</si>
  <si>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</si>
  <si>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</si>
  <si>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</si>
  <si>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</si>
  <si>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</si>
  <si>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</si>
  <si>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</si>
  <si>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</si>
  <si>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</si>
  <si>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</si>
  <si>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</si>
  <si>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</si>
  <si>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</si>
  <si>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</si>
  <si>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</si>
  <si>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</si>
  <si>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</si>
  <si>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</si>
  <si>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</si>
  <si>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</si>
  <si>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</si>
  <si>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</si>
  <si>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</si>
  <si>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</si>
  <si>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</si>
  <si>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</si>
  <si>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</si>
  <si>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</si>
  <si>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</si>
  <si>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</si>
  <si>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</si>
  <si>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</si>
  <si>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</si>
  <si>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</si>
  <si>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</si>
  <si>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</si>
  <si>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</si>
  <si>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</si>
  <si>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</si>
  <si>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</si>
  <si>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</si>
  <si>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</si>
  <si>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</si>
  <si>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</si>
  <si>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</si>
  <si>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</si>
  <si>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</si>
  <si>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</si>
  <si>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</si>
  <si>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</si>
  <si>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</si>
  <si>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</si>
  <si>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</si>
  <si>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</si>
  <si>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</si>
  <si>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</si>
  <si>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</si>
  <si>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</si>
  <si>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</si>
  <si>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</si>
  <si>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</si>
  <si>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</si>
  <si>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</si>
  <si>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</si>
  <si>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</si>
  <si>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</si>
  <si>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</si>
  <si>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</si>
  <si>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</si>
  <si>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</si>
  <si>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</si>
  <si>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</si>
  <si>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</si>
  <si>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</si>
  <si>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</si>
  <si>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</si>
  <si>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</si>
  <si>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</si>
  <si>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</si>
  <si>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</si>
  <si>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</si>
  <si>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</si>
  <si>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</si>
  <si>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</si>
  <si>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</si>
  <si>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</si>
  <si>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</si>
  <si>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</si>
  <si>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</si>
  <si>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</si>
  <si>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</si>
  <si>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</si>
  <si>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</si>
  <si>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</si>
  <si>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</si>
  <si>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</si>
  <si>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</si>
  <si>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</si>
  <si>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</si>
  <si>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</si>
  <si>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</si>
  <si>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</si>
  <si>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</si>
  <si>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</si>
  <si>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</si>
  <si>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</si>
  <si>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</si>
  <si>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</si>
  <si>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</si>
  <si>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</si>
  <si>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</si>
  <si>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</si>
  <si>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</si>
  <si>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</si>
  <si>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</si>
  <si>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</si>
  <si>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</si>
  <si>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</si>
  <si>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</si>
  <si>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</si>
  <si>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</si>
  <si>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</si>
  <si>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</si>
  <si>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</si>
  <si>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</si>
  <si>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</si>
  <si>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</si>
  <si>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</si>
  <si>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</si>
  <si>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</si>
  <si>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</si>
  <si>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</si>
  <si>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</si>
  <si>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</si>
  <si>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</si>
  <si>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</si>
  <si>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</si>
  <si>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</si>
  <si>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</si>
  <si>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</si>
  <si>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</si>
  <si>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</si>
  <si>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</si>
  <si>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</si>
  <si>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</si>
  <si>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</si>
  <si>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</si>
  <si>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</si>
  <si>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</si>
  <si>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</si>
  <si>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</si>
  <si>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</si>
  <si>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</si>
  <si>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</si>
  <si>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</si>
  <si>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</si>
  <si>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</si>
  <si>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</si>
  <si>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</si>
  <si>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</si>
  <si>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</si>
  <si>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</si>
  <si>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</si>
  <si>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</si>
  <si>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</si>
  <si>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</si>
  <si>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</si>
  <si>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</si>
  <si>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</si>
  <si>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</si>
  <si>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</si>
  <si>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</si>
  <si>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</si>
  <si>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</si>
  <si>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</si>
  <si>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</si>
  <si>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</si>
  <si>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</si>
  <si>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</si>
  <si>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</si>
  <si>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</si>
  <si>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</si>
  <si>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</si>
  <si>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</si>
  <si>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</si>
  <si>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</si>
  <si>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</si>
  <si>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</si>
  <si>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</si>
  <si>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</si>
  <si>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</si>
  <si>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</si>
  <si>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</si>
  <si>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</si>
  <si>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</si>
  <si>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</si>
  <si>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</si>
  <si>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</si>
  <si>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</si>
  <si>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</si>
  <si>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</si>
  <si>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</si>
  <si>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</si>
  <si>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</si>
  <si>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</si>
  <si>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</si>
  <si>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</si>
  <si>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</si>
  <si>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</si>
  <si>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</si>
  <si>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</si>
  <si>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</si>
  <si>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</si>
  <si>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</si>
  <si>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</si>
  <si>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</si>
  <si>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</si>
  <si>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</si>
  <si>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</si>
  <si>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</si>
  <si>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</si>
  <si>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</si>
  <si>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</si>
  <si>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</si>
  <si>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</si>
  <si>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</si>
  <si>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</si>
  <si>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</si>
  <si>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</si>
  <si>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</si>
  <si>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</si>
  <si>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</si>
  <si>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</si>
  <si>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</si>
  <si>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</si>
  <si>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</si>
  <si>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</si>
  <si>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</si>
  <si>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</si>
  <si>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</si>
  <si>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</si>
  <si>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</si>
  <si>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</si>
  <si>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</si>
  <si>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</si>
  <si>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</si>
  <si>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</si>
  <si>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</si>
  <si>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</si>
  <si>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</si>
  <si>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</si>
  <si>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</si>
  <si>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</si>
  <si>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</si>
  <si>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</si>
  <si>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</si>
  <si>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</si>
  <si>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</si>
  <si>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</si>
  <si>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</si>
  <si>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</si>
  <si>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</si>
  <si>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</si>
  <si>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</si>
  <si>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</si>
  <si>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</si>
  <si>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</si>
  <si>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</si>
  <si>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</si>
  <si>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</si>
  <si>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</si>
  <si>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</si>
  <si>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</si>
  <si>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</si>
  <si>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</si>
  <si>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</si>
  <si>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</si>
  <si>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</si>
  <si>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</si>
  <si>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</si>
  <si>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</si>
  <si>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</si>
  <si>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</si>
  <si>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</si>
  <si>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</si>
  <si>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</si>
  <si>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</si>
  <si>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</si>
  <si>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</si>
  <si>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</si>
  <si>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</si>
  <si>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</si>
  <si>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</si>
  <si>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</si>
  <si>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</si>
  <si>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</si>
  <si>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</si>
  <si>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</si>
  <si>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</si>
  <si>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</si>
  <si>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</si>
  <si>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</si>
  <si>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</si>
  <si>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</si>
  <si>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</si>
  <si>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</si>
  <si>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</si>
  <si>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</si>
  <si>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</si>
  <si>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</si>
  <si>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</si>
  <si>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</si>
  <si>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</si>
  <si>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</si>
  <si>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</si>
  <si>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</si>
  <si>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</si>
  <si>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</si>
  <si>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</si>
  <si>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</si>
  <si>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</si>
  <si>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</si>
  <si>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</si>
  <si>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</si>
  <si>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</si>
  <si>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</si>
  <si>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</si>
  <si>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</si>
  <si>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</si>
  <si>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</si>
  <si>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</si>
  <si>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</si>
  <si>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</si>
  <si>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</si>
  <si>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</si>
  <si>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</si>
  <si>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</si>
  <si>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</si>
  <si>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</si>
  <si>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</si>
  <si>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</si>
  <si>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</si>
  <si>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</si>
  <si>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</si>
  <si>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</si>
  <si>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</si>
  <si>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</si>
  <si>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</si>
  <si>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</si>
  <si>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</si>
  <si>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</si>
  <si>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</si>
  <si>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</si>
  <si>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</si>
  <si>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</si>
  <si>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</si>
  <si>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</si>
  <si>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</si>
  <si>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</si>
  <si>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</si>
  <si>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</si>
  <si>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</si>
  <si>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</si>
  <si>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</si>
  <si>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</si>
  <si>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</si>
  <si>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</si>
  <si>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</si>
  <si>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</si>
  <si>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</si>
  <si>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</si>
  <si>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</si>
  <si>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</si>
  <si>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</si>
  <si>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</si>
  <si>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</si>
  <si>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</si>
  <si>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</si>
  <si>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</si>
  <si>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</si>
  <si>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</si>
  <si>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</si>
  <si>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</si>
  <si>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</si>
  <si>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</si>
  <si>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</si>
  <si>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</si>
  <si>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</si>
  <si>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</si>
  <si>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</si>
  <si>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</si>
  <si>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</si>
  <si>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</si>
  <si>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</si>
  <si>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</si>
  <si>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</si>
  <si>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</si>
  <si>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</si>
  <si>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</si>
  <si>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</si>
  <si>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</si>
  <si>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</si>
  <si>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</si>
  <si>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</si>
  <si>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</si>
  <si>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</si>
  <si>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</si>
  <si>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</si>
  <si>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</si>
  <si>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</si>
  <si>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</si>
  <si>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</si>
  <si>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</si>
  <si>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</si>
  <si>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</si>
  <si>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</si>
  <si>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</si>
  <si>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</si>
  <si>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</si>
  <si>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</si>
  <si>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</si>
  <si>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</si>
  <si>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</si>
  <si>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</si>
  <si>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</si>
  <si>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</si>
  <si>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</si>
  <si>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</si>
  <si>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</si>
  <si>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</si>
  <si>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</si>
  <si>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</si>
  <si>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</si>
  <si>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</si>
  <si>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</si>
  <si>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</si>
  <si>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</si>
  <si>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</si>
  <si>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</si>
  <si>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</si>
  <si>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</si>
  <si>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</si>
  <si>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</si>
  <si>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</si>
  <si>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</si>
  <si>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</si>
  <si>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</si>
  <si>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</si>
  <si>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</si>
  <si>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</si>
  <si>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</si>
  <si>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</si>
  <si>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</si>
  <si>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</si>
  <si>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</si>
  <si>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</si>
  <si>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</si>
  <si>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</si>
  <si>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</si>
  <si>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</si>
  <si>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</si>
  <si>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</si>
  <si>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</si>
  <si>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</si>
  <si>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</si>
  <si>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</si>
  <si>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</si>
  <si>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</si>
  <si>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</si>
  <si>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</si>
  <si>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</si>
  <si>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</si>
  <si>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</si>
  <si>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</si>
  <si>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</si>
  <si>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</si>
  <si>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</si>
  <si>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</si>
  <si>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</si>
  <si>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</si>
  <si>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</si>
  <si>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</si>
  <si>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</si>
  <si>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</si>
  <si>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</si>
  <si>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</si>
  <si>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</si>
  <si>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</si>
  <si>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</si>
  <si>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</si>
  <si>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</si>
  <si>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</si>
  <si>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</si>
  <si>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</si>
  <si>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</si>
  <si>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</si>
  <si>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</si>
  <si>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</si>
  <si>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</si>
  <si>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</si>
  <si>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</si>
  <si>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</si>
  <si>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</si>
  <si>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</si>
  <si>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</si>
  <si>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</si>
  <si>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</si>
  <si>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</si>
  <si>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</si>
  <si>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</si>
  <si>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</si>
  <si>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</si>
  <si>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</si>
  <si>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</si>
  <si>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</si>
  <si>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</si>
  <si>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</si>
  <si>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</si>
  <si>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</si>
  <si>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</si>
  <si>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</si>
  <si>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</si>
  <si>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</si>
  <si>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</si>
  <si>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</si>
  <si>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</si>
  <si>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</si>
  <si>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</si>
  <si>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</si>
  <si>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</si>
  <si>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</si>
  <si>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</si>
  <si>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</si>
  <si>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</si>
  <si>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</si>
  <si>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</si>
  <si>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</si>
  <si>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</si>
  <si>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</si>
  <si>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</si>
  <si>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</si>
  <si>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</si>
  <si>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</si>
  <si>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</si>
  <si>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</si>
  <si>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</si>
  <si>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</si>
  <si>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</si>
  <si>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</si>
  <si>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</si>
  <si>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</si>
  <si>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</si>
  <si>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</si>
  <si>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</si>
  <si>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</si>
  <si>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</si>
  <si>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</si>
  <si>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</si>
  <si>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</si>
  <si>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</si>
  <si>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</si>
  <si>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</si>
  <si>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</si>
  <si>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</si>
  <si>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</si>
  <si>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</si>
  <si>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</si>
  <si>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</si>
  <si>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</si>
  <si>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</si>
  <si>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</si>
  <si>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</si>
  <si>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</si>
  <si>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</si>
  <si>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</si>
  <si>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</si>
  <si>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</si>
  <si>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</si>
  <si>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</si>
  <si>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</si>
  <si>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</si>
  <si>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</si>
  <si>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</si>
  <si>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</si>
  <si>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</si>
  <si>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</si>
  <si>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</si>
  <si>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</si>
  <si>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</si>
  <si>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</si>
  <si>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</si>
  <si>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</si>
  <si>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</si>
  <si>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</si>
  <si>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</si>
  <si>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</si>
  <si>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</si>
  <si>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</si>
  <si>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</si>
  <si>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</si>
  <si>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</si>
  <si>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</si>
  <si>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</si>
  <si>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</si>
  <si>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</si>
  <si>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</si>
  <si>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</si>
  <si>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</si>
  <si>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</si>
  <si>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</si>
  <si>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</si>
  <si>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</si>
  <si>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</si>
  <si>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</si>
  <si>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</si>
  <si>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</si>
  <si>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</si>
  <si>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</si>
  <si>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</si>
  <si>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</si>
  <si>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</si>
  <si>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</si>
  <si>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</si>
  <si>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</si>
  <si>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</si>
  <si>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</si>
  <si>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</si>
  <si>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</si>
  <si>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</si>
  <si>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</si>
  <si>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</si>
  <si>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</si>
  <si>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</si>
  <si>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</si>
  <si>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</si>
  <si>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</si>
  <si>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</si>
  <si>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</si>
  <si>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</si>
  <si>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</si>
  <si>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</si>
  <si>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</si>
  <si>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</si>
  <si>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</si>
  <si>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</si>
  <si>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</si>
  <si>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</si>
  <si>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</si>
  <si>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</si>
  <si>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</si>
  <si>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</si>
  <si>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</si>
  <si>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</si>
  <si>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</si>
  <si>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</si>
  <si>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</si>
  <si>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</si>
  <si>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</si>
  <si>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</si>
  <si>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</si>
  <si>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</si>
  <si>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</si>
  <si>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</si>
  <si>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</si>
  <si>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</si>
  <si>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</si>
  <si>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</si>
  <si>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</si>
  <si>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</si>
  <si>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</si>
  <si>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</si>
  <si>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</si>
  <si>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</si>
  <si>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</si>
  <si>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</si>
  <si>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</si>
  <si>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</si>
  <si>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</si>
  <si>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</si>
  <si>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</si>
  <si>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</si>
  <si>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</si>
  <si>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</si>
  <si>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</si>
  <si>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</si>
  <si>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</si>
  <si>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</si>
  <si>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</si>
  <si>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</si>
  <si>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</si>
  <si>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</si>
  <si>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</si>
  <si>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</si>
  <si>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</si>
  <si>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</si>
  <si>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</si>
  <si>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</si>
  <si>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</si>
  <si>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</si>
  <si>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</si>
  <si>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</si>
  <si>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</si>
  <si>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</si>
  <si>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</si>
  <si>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</si>
  <si>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</si>
  <si>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</si>
  <si>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</si>
  <si>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</si>
  <si>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</si>
  <si>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</si>
  <si>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</si>
  <si>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</si>
  <si>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</si>
  <si>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</si>
  <si>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</si>
  <si>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</si>
  <si>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</si>
  <si>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</si>
  <si>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</si>
  <si>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</si>
  <si>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</si>
  <si>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</si>
  <si>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</si>
  <si>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</si>
  <si>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</si>
  <si>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</si>
  <si>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</si>
  <si>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</si>
  <si>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</si>
  <si>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</si>
  <si>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</si>
  <si>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</si>
  <si>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</si>
  <si>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</si>
  <si>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</si>
  <si>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</si>
  <si>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</si>
  <si>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</si>
  <si>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</si>
  <si>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</si>
  <si>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</si>
  <si>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</si>
  <si>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</si>
  <si>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</si>
  <si>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</si>
  <si>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</si>
  <si>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</si>
  <si>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</si>
  <si>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</si>
  <si>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</si>
  <si>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</si>
  <si>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</si>
  <si>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</si>
  <si>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</si>
  <si>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</si>
  <si>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</si>
  <si>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</si>
  <si>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</si>
  <si>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</si>
  <si>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</si>
  <si>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</si>
  <si>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</si>
  <si>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</si>
  <si>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</si>
  <si>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</si>
  <si>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</si>
  <si>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</si>
  <si>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</si>
  <si>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</si>
  <si>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</si>
  <si>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</si>
  <si>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</si>
  <si>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</si>
  <si>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</si>
  <si>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</si>
  <si>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</si>
  <si>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</si>
  <si>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</si>
  <si>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</si>
  <si>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</si>
  <si>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</si>
  <si>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</si>
  <si>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</si>
  <si>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</si>
  <si>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</si>
  <si>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</si>
  <si>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</si>
  <si>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</si>
  <si>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</si>
  <si>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</si>
  <si>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</si>
  <si>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</si>
  <si>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</si>
  <si>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</si>
  <si>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</si>
  <si>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</si>
  <si>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</si>
  <si>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</si>
  <si>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</si>
  <si>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</si>
  <si>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</si>
  <si>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</si>
  <si>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</si>
  <si>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</si>
  <si>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</si>
  <si>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</si>
  <si>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</si>
  <si>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</si>
  <si>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</si>
  <si>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</si>
  <si>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</si>
  <si>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</si>
  <si>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</si>
  <si>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</si>
  <si>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</si>
  <si>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</si>
  <si>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</si>
  <si>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</si>
  <si>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</si>
  <si>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</si>
  <si>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</si>
  <si>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</si>
  <si>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</si>
  <si>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</si>
  <si>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</si>
  <si>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</si>
  <si>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</si>
  <si>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</si>
  <si>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</si>
  <si>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</si>
  <si>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</si>
  <si>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</si>
  <si>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</si>
  <si>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</si>
  <si>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</si>
  <si>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</si>
  <si>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</si>
  <si>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</si>
  <si>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</si>
  <si>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</si>
  <si>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</si>
  <si>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</si>
  <si>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</si>
  <si>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</si>
  <si>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</si>
  <si>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</si>
  <si>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</si>
  <si>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</si>
  <si>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</si>
  <si>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</si>
  <si>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</si>
  <si>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</si>
  <si>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</si>
  <si>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</si>
  <si>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</si>
  <si>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</si>
  <si>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</si>
  <si>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</si>
  <si>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</si>
  <si>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</si>
  <si>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</si>
  <si>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</si>
  <si>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</si>
  <si>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</si>
  <si>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</si>
  <si>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</si>
  <si>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</si>
  <si>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</si>
  <si>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</si>
  <si>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</si>
  <si>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</si>
  <si>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</si>
  <si>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</si>
  <si>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</si>
  <si>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</si>
  <si>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</si>
  <si>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</si>
  <si>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</si>
  <si>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</si>
  <si>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</si>
  <si>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</si>
  <si>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</si>
  <si>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</si>
  <si>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</si>
  <si>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</si>
  <si>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</si>
  <si>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</si>
  <si>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</si>
  <si>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</si>
  <si>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</si>
  <si>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</si>
  <si>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</si>
  <si>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</si>
  <si>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</si>
  <si>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</si>
  <si>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</si>
  <si>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</si>
  <si>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</si>
  <si>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</si>
  <si>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</si>
  <si>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</si>
  <si>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</si>
  <si>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</si>
  <si>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</si>
  <si>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</si>
  <si>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</si>
  <si>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</si>
  <si>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</si>
  <si>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</si>
  <si>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</si>
  <si>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</si>
  <si>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</si>
  <si>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</si>
  <si>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</si>
  <si>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</si>
  <si>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</si>
  <si>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</si>
  <si>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</si>
  <si>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</si>
  <si>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</si>
  <si>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</si>
  <si>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</si>
  <si>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</si>
  <si>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</si>
  <si>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</si>
  <si>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</si>
  <si>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</si>
  <si>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</si>
  <si>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</si>
  <si>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</si>
  <si>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</si>
  <si>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</si>
  <si>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</si>
  <si>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</si>
  <si>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</si>
  <si>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</si>
  <si>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</si>
  <si>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</si>
  <si>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</si>
  <si>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</si>
  <si>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</si>
  <si>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</si>
  <si>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</si>
  <si>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</si>
  <si>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</si>
  <si>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</si>
  <si>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</si>
  <si>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</si>
  <si>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</si>
  <si>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</si>
  <si>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</si>
  <si>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</si>
  <si>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</si>
  <si>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</si>
  <si>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</si>
  <si>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</si>
  <si>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</si>
  <si>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</si>
  <si>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</si>
  <si>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</si>
  <si>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</si>
  <si>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</si>
  <si>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</si>
  <si>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</si>
  <si>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</si>
  <si>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</si>
  <si>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</si>
  <si>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</si>
  <si>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</si>
  <si>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</si>
  <si>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</si>
  <si>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</si>
  <si>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</si>
  <si>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</si>
  <si>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</si>
  <si>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</si>
  <si>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</si>
  <si>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</si>
  <si>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</si>
  <si>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</si>
  <si>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</si>
  <si>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</si>
  <si>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</si>
  <si>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</si>
  <si>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</si>
  <si>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</si>
  <si>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</si>
  <si>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</si>
  <si>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</si>
  <si>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</si>
  <si>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</si>
  <si>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</si>
  <si>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</si>
  <si>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</si>
  <si>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</si>
  <si>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</si>
  <si>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</si>
  <si>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</si>
  <si>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</si>
  <si>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</si>
  <si>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</si>
  <si>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</si>
  <si>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</si>
  <si>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</si>
  <si>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</si>
  <si>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</si>
  <si>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</si>
  <si>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</si>
  <si>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</si>
  <si>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</si>
  <si>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</si>
  <si>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</si>
  <si>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</si>
  <si>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</si>
  <si>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</si>
  <si>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</si>
  <si>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</si>
  <si>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</si>
  <si>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</si>
  <si>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</si>
  <si>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</si>
  <si>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</si>
  <si>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</si>
  <si>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</si>
  <si>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</si>
  <si>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</si>
  <si>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</si>
  <si>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</si>
  <si>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</si>
  <si>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</si>
  <si>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</si>
  <si>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</si>
  <si>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</si>
  <si>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</si>
  <si>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</si>
  <si>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</si>
  <si>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</si>
  <si>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</si>
  <si>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</si>
  <si>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</si>
  <si>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</si>
  <si>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</si>
  <si>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</si>
  <si>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</si>
  <si>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</si>
  <si>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</si>
  <si>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</si>
  <si>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</si>
  <si>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</si>
  <si>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</si>
  <si>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</si>
  <si>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</si>
  <si>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</si>
  <si>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</si>
  <si>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</si>
  <si>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</si>
  <si>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</si>
  <si>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</si>
  <si>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</si>
  <si>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</si>
  <si>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</si>
  <si>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</si>
  <si>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</si>
  <si>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</si>
  <si>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</si>
  <si>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</si>
  <si>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</si>
  <si>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</si>
  <si>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</si>
  <si>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</si>
  <si>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</si>
  <si>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</si>
  <si>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</si>
  <si>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</si>
  <si>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</si>
  <si>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</si>
  <si>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</si>
  <si>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</si>
  <si>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</si>
  <si>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</si>
  <si>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</si>
  <si>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</si>
  <si>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</si>
  <si>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</si>
  <si>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</si>
  <si>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</si>
  <si>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</si>
  <si>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</si>
  <si>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</si>
  <si>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</si>
  <si>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</si>
  <si>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</si>
  <si>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</si>
  <si>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</si>
  <si>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</si>
  <si>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</si>
  <si>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</si>
  <si>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</si>
  <si>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</si>
  <si>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</si>
  <si>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</si>
  <si>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</si>
  <si>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</si>
  <si>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</si>
  <si>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</si>
  <si>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</si>
  <si>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</si>
  <si>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</si>
  <si>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</si>
  <si>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</si>
  <si>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</si>
  <si>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</si>
  <si>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</si>
  <si>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</si>
  <si>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</si>
  <si>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</si>
  <si>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</si>
  <si>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</si>
  <si>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</si>
  <si>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</si>
  <si>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</si>
  <si>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</si>
  <si>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</si>
  <si>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</si>
  <si>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</si>
  <si>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</si>
  <si>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</si>
  <si>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</si>
  <si>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</si>
  <si>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</si>
  <si>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</si>
  <si>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</si>
  <si>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</si>
  <si>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</si>
  <si>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</si>
  <si>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</si>
  <si>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</si>
  <si>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</si>
  <si>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</si>
  <si>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</si>
  <si>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</si>
  <si>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</si>
  <si>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</si>
  <si>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</si>
  <si>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</si>
  <si>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</si>
  <si>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</si>
  <si>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</si>
  <si>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</si>
  <si>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</si>
  <si>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</si>
  <si>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</si>
  <si>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</si>
  <si>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</si>
  <si>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</si>
  <si>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</si>
  <si>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</si>
  <si>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</si>
  <si>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</si>
  <si>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</si>
  <si>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</si>
  <si>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</si>
  <si>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</si>
  <si>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</si>
  <si>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</si>
  <si>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</si>
  <si>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</si>
  <si>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</si>
  <si>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</si>
  <si>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</si>
  <si>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</si>
  <si>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</si>
  <si>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</si>
  <si>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</si>
  <si>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</si>
  <si>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</si>
  <si>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</si>
  <si>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</si>
  <si>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</si>
  <si>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</si>
  <si>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</si>
  <si>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</si>
  <si>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</si>
  <si>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</si>
  <si>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</si>
  <si>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</si>
  <si>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</si>
  <si>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</si>
  <si>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</si>
  <si>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</si>
  <si>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</si>
  <si>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</si>
  <si>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</si>
  <si>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</si>
  <si>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</si>
  <si>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</si>
  <si>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</si>
  <si>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</si>
  <si>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</si>
  <si>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</si>
  <si>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</si>
  <si>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</si>
  <si>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</si>
  <si>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</si>
  <si>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</si>
  <si>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</si>
  <si>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</si>
  <si>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</si>
  <si>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</si>
  <si>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</si>
  <si>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</si>
  <si>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</si>
  <si>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</si>
  <si>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</si>
  <si>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</si>
  <si>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</si>
  <si>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</si>
  <si>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</si>
  <si>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</si>
  <si>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</si>
  <si>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</si>
  <si>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</si>
  <si>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</si>
  <si>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</si>
  <si>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</si>
  <si>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</si>
  <si>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</si>
  <si>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</si>
  <si>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</si>
  <si>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</si>
  <si>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</si>
  <si>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</si>
  <si>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</si>
  <si>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</si>
  <si>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</si>
  <si>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</si>
  <si>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</si>
  <si>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</si>
  <si>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</si>
  <si>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</si>
  <si>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</si>
  <si>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</si>
  <si>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</si>
  <si>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</si>
  <si>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</si>
  <si>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</si>
  <si>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</si>
  <si>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</si>
  <si>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</si>
  <si>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</si>
  <si>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</si>
  <si>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</si>
  <si>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</si>
  <si>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</si>
  <si>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</si>
  <si>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</si>
  <si>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</si>
  <si>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</si>
  <si>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</si>
  <si>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</si>
  <si>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</si>
  <si>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</si>
  <si>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</si>
  <si>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</si>
  <si>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</si>
  <si>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</si>
  <si>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</si>
  <si>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</si>
  <si>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</si>
  <si>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</si>
  <si>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</si>
  <si>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</si>
  <si>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</si>
  <si>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</si>
  <si>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</si>
  <si>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</si>
  <si>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</si>
  <si>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</si>
  <si>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</si>
  <si>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</si>
  <si>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</si>
  <si>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</si>
  <si>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</si>
  <si>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</si>
  <si>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</si>
  <si>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</si>
  <si>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</si>
  <si>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</si>
  <si>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</si>
  <si>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</si>
  <si>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</si>
  <si>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</si>
  <si>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</si>
  <si>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</si>
  <si>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</si>
  <si>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</si>
  <si>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</si>
  <si>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</si>
  <si>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</si>
  <si>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</si>
  <si>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</si>
  <si>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</si>
  <si>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</si>
  <si>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</si>
  <si>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</si>
  <si>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</si>
  <si>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</si>
  <si>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</si>
  <si>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</si>
  <si>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</si>
  <si>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</si>
  <si>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</si>
  <si>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</si>
  <si>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</si>
  <si>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</si>
  <si>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</si>
  <si>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</si>
  <si>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</si>
  <si>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</si>
  <si>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</si>
  <si>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</si>
  <si>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</si>
  <si>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</si>
  <si>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</si>
  <si>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</si>
  <si>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</si>
  <si>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</si>
  <si>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</si>
  <si>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</si>
  <si>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</si>
  <si>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</si>
  <si>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</si>
  <si>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</si>
  <si>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</si>
  <si>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</si>
  <si>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</si>
  <si>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</si>
  <si>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</si>
  <si>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</si>
  <si>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</si>
  <si>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</si>
  <si>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</si>
  <si>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</si>
  <si>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</si>
  <si>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</si>
  <si>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</si>
  <si>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</si>
  <si>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</si>
  <si>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</si>
  <si>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</si>
  <si>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</si>
  <si>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</si>
  <si>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</si>
  <si>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</si>
  <si>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</si>
  <si>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</si>
  <si>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</si>
  <si>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</si>
  <si>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</si>
  <si>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</si>
  <si>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</si>
  <si>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</si>
  <si>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</si>
  <si>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</si>
  <si>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</si>
  <si>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</si>
  <si>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</si>
  <si>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</si>
  <si>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</si>
  <si>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</si>
  <si>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</si>
  <si>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</si>
  <si>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</si>
  <si>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</si>
  <si>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</si>
  <si>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</si>
  <si>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</si>
  <si>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</si>
  <si>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</si>
  <si>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</si>
  <si>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</si>
  <si>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</si>
  <si>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</si>
  <si>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</si>
  <si>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</si>
  <si>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</si>
  <si>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</si>
  <si>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</si>
  <si>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</si>
  <si>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</si>
  <si>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</si>
  <si>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</si>
  <si>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</si>
  <si>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</si>
  <si>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</si>
  <si>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</si>
  <si>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</si>
  <si>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</si>
  <si>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</si>
  <si>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</si>
  <si>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</si>
  <si>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</si>
  <si>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</si>
  <si>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</si>
  <si>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</si>
  <si>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</si>
  <si>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</si>
  <si>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</si>
  <si>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</si>
  <si>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</si>
  <si>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</si>
  <si>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</si>
  <si>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</si>
  <si>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</si>
  <si>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</si>
  <si>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</si>
  <si>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</si>
  <si>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</si>
  <si>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</si>
  <si>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</si>
  <si>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</si>
  <si>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</si>
  <si>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</si>
  <si>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</si>
  <si>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</si>
  <si>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</si>
  <si>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</si>
  <si>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</si>
  <si>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</si>
  <si>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</si>
  <si>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</si>
  <si>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</si>
  <si>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</si>
  <si>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</si>
  <si>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</si>
  <si>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</si>
  <si>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</si>
  <si>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</si>
  <si>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</si>
  <si>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</si>
  <si>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</si>
  <si>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</si>
  <si>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</si>
  <si>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</si>
  <si>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</si>
  <si>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</si>
  <si>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</si>
  <si>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</si>
  <si>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</si>
  <si>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</si>
  <si>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</si>
  <si>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</si>
  <si>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</si>
  <si>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</si>
  <si>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</si>
  <si>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</si>
  <si>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</si>
  <si>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</si>
  <si>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</si>
  <si>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</si>
  <si>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</si>
  <si>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</si>
  <si>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</si>
  <si>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</si>
  <si>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</si>
  <si>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</si>
  <si>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</si>
  <si>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</si>
  <si>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</si>
  <si>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</si>
  <si>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</si>
  <si>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</si>
  <si>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</si>
  <si>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</si>
  <si>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</si>
  <si>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</si>
  <si>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</si>
  <si>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</si>
  <si>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</si>
  <si>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</si>
  <si>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</si>
  <si>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</si>
  <si>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</si>
  <si>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</si>
  <si>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</si>
  <si>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</si>
  <si>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</si>
  <si>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</si>
  <si>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</si>
  <si>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</si>
  <si>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</si>
  <si>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</si>
  <si>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</si>
  <si>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</si>
  <si>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</si>
  <si>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</si>
  <si>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</si>
  <si>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</si>
  <si>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</si>
  <si>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</si>
  <si>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</si>
  <si>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</si>
  <si>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</si>
  <si>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</si>
  <si>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</si>
  <si>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</si>
  <si>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</si>
  <si>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</si>
  <si>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</si>
  <si>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</si>
  <si>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</si>
  <si>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</si>
  <si>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</si>
  <si>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</si>
  <si>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</si>
  <si>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</si>
  <si>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</si>
  <si>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</si>
  <si>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</si>
  <si>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</si>
  <si>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</si>
  <si>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</si>
  <si>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</si>
  <si>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</si>
  <si>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</si>
  <si>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</si>
  <si>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</si>
  <si>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</si>
  <si>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</si>
  <si>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</si>
  <si>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</si>
  <si>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</si>
  <si>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</si>
  <si>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</si>
  <si>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</si>
  <si>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</si>
  <si>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</si>
  <si>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</si>
  <si>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</si>
  <si>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</si>
  <si>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</si>
  <si>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</si>
  <si>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</si>
  <si>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</si>
  <si>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</si>
  <si>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</si>
  <si>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</si>
  <si>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</si>
  <si>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</si>
  <si>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</si>
  <si>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</si>
  <si>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</si>
  <si>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</si>
  <si>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</si>
  <si>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</si>
  <si>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</si>
  <si>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</si>
  <si>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</si>
  <si>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</si>
  <si>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</si>
  <si>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</si>
  <si>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</si>
  <si>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</si>
  <si>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</si>
  <si>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</si>
  <si>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</si>
  <si>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</si>
  <si>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</si>
  <si>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</si>
  <si>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</si>
  <si>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</si>
  <si>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</si>
  <si>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</si>
  <si>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</si>
  <si>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</si>
  <si>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</si>
  <si>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</si>
  <si>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</si>
  <si>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</si>
  <si>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</si>
  <si>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</si>
  <si>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</si>
  <si>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</si>
  <si>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</si>
  <si>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</si>
  <si>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</si>
  <si>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</si>
  <si>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</si>
  <si>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</si>
  <si>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</si>
  <si>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</si>
  <si>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</si>
  <si>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</si>
  <si>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</si>
  <si>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</si>
  <si>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</si>
  <si>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</si>
  <si>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</si>
  <si>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</si>
  <si>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</si>
  <si>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</si>
  <si>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</si>
  <si>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</si>
  <si>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</si>
  <si>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</si>
  <si>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</si>
  <si>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</si>
  <si>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</si>
  <si>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</si>
  <si>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</si>
  <si>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</si>
  <si>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</si>
  <si>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</si>
  <si>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</si>
  <si>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</si>
  <si>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</si>
  <si>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</si>
  <si>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</si>
  <si>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</si>
  <si>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</si>
  <si>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</si>
  <si>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</si>
  <si>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</si>
  <si>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</si>
  <si>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</si>
  <si>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</si>
  <si>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</si>
  <si>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</si>
  <si>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</si>
  <si>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</si>
  <si>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</si>
  <si>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</si>
  <si>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</si>
  <si>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</si>
  <si>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</si>
  <si>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</si>
  <si>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</si>
  <si>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</si>
  <si>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</si>
  <si>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</si>
  <si>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</si>
  <si>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</si>
  <si>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</si>
  <si>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</si>
  <si>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</si>
  <si>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</si>
  <si>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</si>
  <si>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</si>
  <si>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</si>
  <si>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</si>
  <si>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</si>
  <si>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</si>
  <si>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</si>
  <si>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</si>
  <si>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</si>
  <si>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</si>
  <si>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</si>
  <si>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</si>
  <si>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</si>
  <si>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</si>
  <si>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</si>
  <si>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</si>
  <si>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</si>
  <si>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</si>
  <si>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</si>
  <si>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</si>
  <si>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</si>
  <si>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</si>
  <si>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</si>
  <si>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</si>
  <si>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</si>
  <si>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</si>
  <si>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</si>
  <si>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</si>
  <si>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</si>
  <si>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</si>
  <si>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</si>
  <si>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</si>
  <si>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</si>
  <si>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</si>
  <si>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</si>
  <si>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</si>
  <si>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</si>
  <si>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</si>
  <si>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</si>
  <si>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</si>
  <si>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</si>
  <si>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</si>
  <si>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</si>
  <si>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</si>
  <si>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</si>
  <si>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</si>
  <si>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</si>
  <si>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</si>
  <si>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</si>
  <si>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</si>
  <si>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</si>
  <si>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</si>
  <si>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</si>
  <si>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</si>
  <si>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</si>
  <si>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</si>
  <si>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</si>
  <si>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</si>
  <si>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</si>
  <si>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</si>
  <si>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</si>
  <si>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</si>
  <si>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</si>
  <si>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</si>
  <si>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</si>
  <si>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</si>
  <si>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</si>
  <si>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</si>
  <si>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</si>
  <si>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</si>
  <si>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</si>
  <si>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</si>
  <si>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</si>
  <si>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</si>
  <si>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</si>
  <si>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</si>
  <si>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</si>
  <si>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</si>
  <si>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</si>
  <si>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</si>
  <si>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</si>
  <si>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</si>
  <si>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</si>
  <si>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</si>
  <si>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</si>
  <si>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</si>
  <si>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</si>
  <si>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</si>
  <si>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</si>
  <si>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</si>
  <si>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</si>
  <si>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</si>
  <si>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</si>
  <si>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</si>
  <si>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</si>
  <si>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</si>
  <si>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</si>
  <si>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</si>
  <si>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</si>
  <si>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</si>
  <si>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</si>
  <si>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</si>
  <si>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</si>
  <si>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</si>
  <si>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</si>
  <si>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</si>
  <si>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</si>
  <si>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</si>
  <si>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</si>
  <si>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</si>
  <si>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</si>
  <si>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</si>
  <si>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</si>
  <si>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</si>
  <si>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</si>
  <si>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</si>
  <si>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</si>
  <si>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</si>
  <si>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</si>
  <si>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</si>
  <si>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</si>
  <si>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</si>
  <si>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</si>
  <si>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</si>
  <si>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</si>
  <si>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</si>
  <si>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</si>
  <si>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</si>
  <si>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</si>
  <si>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</si>
  <si>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</si>
  <si>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</si>
  <si>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</si>
  <si>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</si>
  <si>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</si>
  <si>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</si>
  <si>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</si>
  <si>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</si>
  <si>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</si>
  <si>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</si>
  <si>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</si>
  <si>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</si>
  <si>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</si>
  <si>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</si>
  <si>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</si>
  <si>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</si>
  <si>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</si>
  <si>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</si>
  <si>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</si>
  <si>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</si>
  <si>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</si>
  <si>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</si>
  <si>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</si>
  <si>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</si>
  <si>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</si>
  <si>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</si>
  <si>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</si>
  <si>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</si>
  <si>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</si>
  <si>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</si>
  <si>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</si>
  <si>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</si>
  <si>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</si>
  <si>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</si>
  <si>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</si>
  <si>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</si>
  <si>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</si>
  <si>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</si>
  <si>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</si>
  <si>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</si>
  <si>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</si>
  <si>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</si>
  <si>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</si>
  <si>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</si>
  <si>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</si>
  <si>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</si>
  <si>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</si>
  <si>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</si>
  <si>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</si>
  <si>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</si>
  <si>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</si>
  <si>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</si>
  <si>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</si>
  <si>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</si>
  <si>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</si>
  <si>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</si>
  <si>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</si>
  <si>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</si>
  <si>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</si>
  <si>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</si>
  <si>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</si>
  <si>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</si>
  <si>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</si>
  <si>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</si>
  <si>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</si>
  <si>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</si>
  <si>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</si>
  <si>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</si>
  <si>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</si>
  <si>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</si>
  <si>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</si>
  <si>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</si>
  <si>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</si>
  <si>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</si>
  <si>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</si>
  <si>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</si>
  <si>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</si>
  <si>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</si>
  <si>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</si>
  <si>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</si>
  <si>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</si>
  <si>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</si>
  <si>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</si>
  <si>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</si>
  <si>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</si>
  <si>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</si>
  <si>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</si>
  <si>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</si>
  <si>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</si>
  <si>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</si>
  <si>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</si>
  <si>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</si>
  <si>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</si>
  <si>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</si>
  <si>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</si>
  <si>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</si>
  <si>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</si>
  <si>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</si>
  <si>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</si>
  <si>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</si>
  <si>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</si>
  <si>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</si>
  <si>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</si>
  <si>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</si>
  <si>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</si>
  <si>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</si>
  <si>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</si>
  <si>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</si>
  <si>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</si>
  <si>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</si>
  <si>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</si>
  <si>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</si>
  <si>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</si>
  <si>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</si>
  <si>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</si>
  <si>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</si>
  <si>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</si>
  <si>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</si>
  <si>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</si>
  <si>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</si>
  <si>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</si>
  <si>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</si>
  <si>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</si>
  <si>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</si>
  <si>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</si>
  <si>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</si>
  <si>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</si>
  <si>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</si>
  <si>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</si>
  <si>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</si>
  <si>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</si>
  <si>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</si>
  <si>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</si>
  <si>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</si>
  <si>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</si>
  <si>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</si>
  <si>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</si>
  <si>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</si>
  <si>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</si>
  <si>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</si>
  <si>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</si>
  <si>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</si>
  <si>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</si>
  <si>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</si>
  <si>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</si>
  <si>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</si>
  <si>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</si>
  <si>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</si>
  <si>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</si>
  <si>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</si>
  <si>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</si>
  <si>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</si>
  <si>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</si>
  <si>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</si>
  <si>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</si>
  <si>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</si>
  <si>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</si>
  <si>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</si>
  <si>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</si>
  <si>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</si>
  <si>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</si>
  <si>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</si>
  <si>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</si>
  <si>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</si>
  <si>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</si>
  <si>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</si>
  <si>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</si>
  <si>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</si>
  <si>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</si>
  <si>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</si>
  <si>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</si>
  <si>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</si>
  <si>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</si>
  <si>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</si>
  <si>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</si>
  <si>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</si>
  <si>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</si>
  <si>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</si>
  <si>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</si>
  <si>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</si>
  <si>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</si>
  <si>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</si>
  <si>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</si>
  <si>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</si>
  <si>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</si>
  <si>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</si>
  <si>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</si>
  <si>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</si>
  <si>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</si>
  <si>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</si>
  <si>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</si>
  <si>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</si>
  <si>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</si>
  <si>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</si>
  <si>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</si>
  <si>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</si>
  <si>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</si>
  <si>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</si>
  <si>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</si>
  <si>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</si>
  <si>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</si>
  <si>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</si>
  <si>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</si>
  <si>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</si>
  <si>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</si>
  <si>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</si>
  <si>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</si>
  <si>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</si>
  <si>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</si>
  <si>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</si>
  <si>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</si>
  <si>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</si>
  <si>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</si>
  <si>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</si>
  <si>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</si>
  <si>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</si>
  <si>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</si>
  <si>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</si>
  <si>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</si>
  <si>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</si>
  <si>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</si>
  <si>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</si>
  <si>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</si>
  <si>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</si>
  <si>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</si>
  <si>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</si>
  <si>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</si>
  <si>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</si>
  <si>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</si>
  <si>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</si>
  <si>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</si>
  <si>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</si>
  <si>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</si>
  <si>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</si>
  <si>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</si>
  <si>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</si>
  <si>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</si>
  <si>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</si>
  <si>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</si>
  <si>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</si>
  <si>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</si>
  <si>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</si>
  <si>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</si>
  <si>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</si>
  <si>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</si>
  <si>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</si>
  <si>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</si>
  <si>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</si>
  <si>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</si>
  <si>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</si>
  <si>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</si>
  <si>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</si>
  <si>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</si>
  <si>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</si>
  <si>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</si>
  <si>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</si>
  <si>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</si>
  <si>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</si>
  <si>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</si>
  <si>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</si>
  <si>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</si>
  <si>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</si>
  <si>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</si>
  <si>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</si>
  <si>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</si>
  <si>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</si>
  <si>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</si>
  <si>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</si>
  <si>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</si>
  <si>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</si>
  <si>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</si>
  <si>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</si>
  <si>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</si>
  <si>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</si>
  <si>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</si>
  <si>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</si>
  <si>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</si>
  <si>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</si>
  <si>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</si>
  <si>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</si>
  <si>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</si>
  <si>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</si>
  <si>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</si>
  <si>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</si>
  <si>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</si>
  <si>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</si>
  <si>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</si>
  <si>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</si>
  <si>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</si>
  <si>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</si>
  <si>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</si>
  <si>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</si>
  <si>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</si>
  <si>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</si>
  <si>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</si>
  <si>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</si>
  <si>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</si>
  <si>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</si>
  <si>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</si>
  <si>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</si>
  <si>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</si>
  <si>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</si>
  <si>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</si>
  <si>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</si>
  <si>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</si>
  <si>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</si>
  <si>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</si>
  <si>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</si>
  <si>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</si>
  <si>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</si>
  <si>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</si>
  <si>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</si>
  <si>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</si>
  <si>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</si>
  <si>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</si>
  <si>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</si>
  <si>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</si>
  <si>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</si>
  <si>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</si>
  <si>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</si>
  <si>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</si>
  <si>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</si>
  <si>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</si>
  <si>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</si>
  <si>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</si>
  <si>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</si>
  <si>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</si>
  <si>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</si>
  <si>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</si>
  <si>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</si>
  <si>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</si>
  <si>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</si>
  <si>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</si>
  <si>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</si>
  <si>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</si>
  <si>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</si>
  <si>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</si>
  <si>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</si>
  <si>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</si>
  <si>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</si>
  <si>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</si>
  <si>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</si>
  <si>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</si>
  <si>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</si>
  <si>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</si>
  <si>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</si>
  <si>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</si>
  <si>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</si>
  <si>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</si>
  <si>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</si>
  <si>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</si>
  <si>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</si>
  <si>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</si>
  <si>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</si>
  <si>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</si>
  <si>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</si>
  <si>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</si>
  <si>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</si>
  <si>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</si>
  <si>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</si>
  <si>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</si>
  <si>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</si>
  <si>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</si>
  <si>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</si>
  <si>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</si>
  <si>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</si>
  <si>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</si>
  <si>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</si>
  <si>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</si>
  <si>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</si>
  <si>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</si>
  <si>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</si>
  <si>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</si>
  <si>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</si>
  <si>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</si>
  <si>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</si>
  <si>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</si>
  <si>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</si>
  <si>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</si>
  <si>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</si>
  <si>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</si>
  <si>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</si>
  <si>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</si>
  <si>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</si>
  <si>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</si>
  <si>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</si>
  <si>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</si>
  <si>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</si>
  <si>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</si>
  <si>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</si>
  <si>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</si>
  <si>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</si>
  <si>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</si>
  <si>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</si>
  <si>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</si>
  <si>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</si>
  <si>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</si>
  <si>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</si>
  <si>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</si>
  <si>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</si>
  <si>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</si>
  <si>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</si>
  <si>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</si>
  <si>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</si>
  <si>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</si>
  <si>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</si>
  <si>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</si>
  <si>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</si>
  <si>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</si>
  <si>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</si>
  <si>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</si>
  <si>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</si>
  <si>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</si>
  <si>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</si>
  <si>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</si>
  <si>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</si>
  <si>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</si>
  <si>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</si>
  <si>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</si>
  <si>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</si>
  <si>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</si>
  <si>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</si>
  <si>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</si>
  <si>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</si>
  <si>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</si>
  <si>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</si>
  <si>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</si>
  <si>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</si>
  <si>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</si>
  <si>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</si>
  <si>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</si>
  <si>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</si>
  <si>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</si>
  <si>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</si>
  <si>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</si>
  <si>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</si>
  <si>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</si>
  <si>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</si>
  <si>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</si>
  <si>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</si>
  <si>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</si>
  <si>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</si>
  <si>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</si>
  <si>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</si>
  <si>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</si>
  <si>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</si>
  <si>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</si>
  <si>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</si>
  <si>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</si>
  <si>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</si>
  <si>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</si>
  <si>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</si>
  <si>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</si>
  <si>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</si>
  <si>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</si>
  <si>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</si>
  <si>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</si>
  <si>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</si>
  <si>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</si>
  <si>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</si>
  <si>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</si>
  <si>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</si>
  <si>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</si>
  <si>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</si>
  <si>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</si>
  <si>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</si>
  <si>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</si>
  <si>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</si>
  <si>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</si>
  <si>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</si>
  <si>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</si>
  <si>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</si>
  <si>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</si>
  <si>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</si>
  <si>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</si>
  <si>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</si>
  <si>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</si>
  <si>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</si>
  <si>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</si>
  <si>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</si>
  <si>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</si>
  <si>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</si>
  <si>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</si>
  <si>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</si>
  <si>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</si>
  <si>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</si>
  <si>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</si>
  <si>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</si>
  <si>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</si>
  <si>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</si>
  <si>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</si>
  <si>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</si>
  <si>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</si>
  <si>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</si>
  <si>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</si>
  <si>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</si>
  <si>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</si>
  <si>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</si>
  <si>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</si>
  <si>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</si>
  <si>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</si>
  <si>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</si>
  <si>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</si>
  <si>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</si>
  <si>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</si>
  <si>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</si>
  <si>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</si>
  <si>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</si>
  <si>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</si>
  <si>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</si>
  <si>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</si>
  <si>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</si>
  <si>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</si>
  <si>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</si>
  <si>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</si>
  <si>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</si>
  <si>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</si>
  <si>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</si>
  <si>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</si>
  <si>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</si>
  <si>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</si>
  <si>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</si>
  <si>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</si>
  <si>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</si>
  <si>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</si>
  <si>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</si>
  <si>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</si>
  <si>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</si>
  <si>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</si>
  <si>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</si>
  <si>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</si>
  <si>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</si>
  <si>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</si>
  <si>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</si>
  <si>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</si>
  <si>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</si>
  <si>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</si>
  <si>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</si>
  <si>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</si>
  <si>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</si>
  <si>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</si>
  <si>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</si>
  <si>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</si>
  <si>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</si>
  <si>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</si>
  <si>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</si>
  <si>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</si>
  <si>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</si>
  <si>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</si>
  <si>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</si>
  <si>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</si>
  <si>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</si>
  <si>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</si>
  <si>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</si>
  <si>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</si>
  <si>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</si>
  <si>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</si>
  <si>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</si>
  <si>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</si>
  <si>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</si>
  <si>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</si>
  <si>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</si>
  <si>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</si>
  <si>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</si>
  <si>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</si>
  <si>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</si>
  <si>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</si>
  <si>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</si>
  <si>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</si>
  <si>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</si>
  <si>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</si>
  <si>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</si>
  <si>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</si>
  <si>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</si>
  <si>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</si>
  <si>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</si>
  <si>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</si>
  <si>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</si>
  <si>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</si>
  <si>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</si>
  <si>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</si>
  <si>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</si>
  <si>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</si>
  <si>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</si>
  <si>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</si>
  <si>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</si>
  <si>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</si>
  <si>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</si>
  <si>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</si>
  <si>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</si>
  <si>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</si>
  <si>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</si>
  <si>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</si>
  <si>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</si>
  <si>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</si>
  <si>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</si>
  <si>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</si>
  <si>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</si>
  <si>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</si>
  <si>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</si>
  <si>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</si>
  <si>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</si>
  <si>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</si>
  <si>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</si>
  <si>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</si>
  <si>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</si>
  <si>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</si>
  <si>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</si>
  <si>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</si>
  <si>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</si>
  <si>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</si>
  <si>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</si>
  <si>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</si>
  <si>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</si>
  <si>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</si>
  <si>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</si>
  <si>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</si>
  <si>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</si>
  <si>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</si>
  <si>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</si>
  <si>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</si>
  <si>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</si>
  <si>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</si>
  <si>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</si>
  <si>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</si>
  <si>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</si>
  <si>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</si>
  <si>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</si>
  <si>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</si>
  <si>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</si>
  <si>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</si>
  <si>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</si>
  <si>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</si>
  <si>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</si>
  <si>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</si>
  <si>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</si>
  <si>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</si>
  <si>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</si>
  <si>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</si>
  <si>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</si>
  <si>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</si>
  <si>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</si>
  <si>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</si>
  <si>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</si>
  <si>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</si>
  <si>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</si>
  <si>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</si>
  <si>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</si>
  <si>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</si>
  <si>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</si>
  <si>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</si>
  <si>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</si>
  <si>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</si>
  <si>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</si>
  <si>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</si>
  <si>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</si>
  <si>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</si>
  <si>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</si>
  <si>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</si>
  <si>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</si>
  <si>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</si>
  <si>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</si>
  <si>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</si>
  <si>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</si>
  <si>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</si>
  <si>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</si>
  <si>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</si>
  <si>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</si>
  <si>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</si>
  <si>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</si>
  <si>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</si>
  <si>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</si>
  <si>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</si>
  <si>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</si>
  <si>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</si>
  <si>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</si>
  <si>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</si>
  <si>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</si>
  <si>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</si>
  <si>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</si>
  <si>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</si>
  <si>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</si>
  <si>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</si>
  <si>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</si>
  <si>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</si>
  <si>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</si>
  <si>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</si>
  <si>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</si>
  <si>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</si>
  <si>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</si>
  <si>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</si>
  <si>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</si>
  <si>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</si>
  <si>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</si>
  <si>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</si>
  <si>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</si>
  <si>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</si>
  <si>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</si>
  <si>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</si>
  <si>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</si>
  <si>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</si>
  <si>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</si>
  <si>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</si>
  <si>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</si>
  <si>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</si>
  <si>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</si>
  <si>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</si>
  <si>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</si>
  <si>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</si>
  <si>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</si>
  <si>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</si>
  <si>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</si>
  <si>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</si>
  <si>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</si>
  <si>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</si>
  <si>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</si>
  <si>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</si>
  <si>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</si>
  <si>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</si>
  <si>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</si>
  <si>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</si>
  <si>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</si>
  <si>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</si>
  <si>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</si>
  <si>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</si>
  <si>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</si>
  <si>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</si>
  <si>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</si>
  <si>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</si>
  <si>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</si>
  <si>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</si>
  <si>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</si>
  <si>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</si>
  <si>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</si>
  <si>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</si>
  <si>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</si>
  <si>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</si>
  <si>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</si>
  <si>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</si>
  <si>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</si>
  <si>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</si>
  <si>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</si>
  <si>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</si>
  <si>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</si>
  <si>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</si>
  <si>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</si>
  <si>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</si>
  <si>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</si>
  <si>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</si>
  <si>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</si>
  <si>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</si>
  <si>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</si>
  <si>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</si>
  <si>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</si>
  <si>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</si>
  <si>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</si>
  <si>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</si>
  <si>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</si>
  <si>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</si>
  <si>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</si>
  <si>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</si>
  <si>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</si>
  <si>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</si>
  <si>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</si>
  <si>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</si>
  <si>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</si>
  <si>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</si>
  <si>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</si>
  <si>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</si>
  <si>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</si>
  <si>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</si>
  <si>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</si>
  <si>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</si>
  <si>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</si>
  <si>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</si>
  <si>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</si>
  <si>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</si>
  <si>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</si>
  <si>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</si>
  <si>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</si>
  <si>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</si>
  <si>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</si>
  <si>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</si>
  <si>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</si>
  <si>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</si>
  <si>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</si>
  <si>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</si>
  <si>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</si>
  <si>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</si>
  <si>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</si>
  <si>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</si>
  <si>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</si>
  <si>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</si>
  <si>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</si>
  <si>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</si>
  <si>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</si>
  <si>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</si>
  <si>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</si>
  <si>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</si>
  <si>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</si>
  <si>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</si>
  <si>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</si>
  <si>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</si>
  <si>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</si>
  <si>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</si>
  <si>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</si>
  <si>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</si>
  <si>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</si>
  <si>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</si>
  <si>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</si>
  <si>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</si>
  <si>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</si>
  <si>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</si>
  <si>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</si>
  <si>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</si>
  <si>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</si>
  <si>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</si>
  <si>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</si>
  <si>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</si>
  <si>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</si>
  <si>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</si>
  <si>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</si>
  <si>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</si>
  <si>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</si>
  <si>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</si>
  <si>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</si>
  <si>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</si>
  <si>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</si>
  <si>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</si>
  <si>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</si>
  <si>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</si>
  <si>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</si>
  <si>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</si>
  <si>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</si>
  <si>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</si>
  <si>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</si>
  <si>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</si>
  <si>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</si>
  <si>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</si>
  <si>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</si>
  <si>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</si>
  <si>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</si>
  <si>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</si>
  <si>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</si>
  <si>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</si>
  <si>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</si>
  <si>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</si>
  <si>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</si>
  <si>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</si>
  <si>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</si>
  <si>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</si>
  <si>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</si>
  <si>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</si>
  <si>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</si>
  <si>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</si>
  <si>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</si>
  <si>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</si>
  <si>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</si>
  <si>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</si>
  <si>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</si>
  <si>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</si>
  <si>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</si>
  <si>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</si>
  <si>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</si>
  <si>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</si>
  <si>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</si>
  <si>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</si>
  <si>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</si>
  <si>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</si>
  <si>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</si>
  <si>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</si>
  <si>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</si>
  <si>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</si>
  <si>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</si>
  <si>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</si>
  <si>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</si>
  <si>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</si>
  <si>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</si>
  <si>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</si>
  <si>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</si>
  <si>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</si>
  <si>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</si>
  <si>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</si>
  <si>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</si>
  <si>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</si>
  <si>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</si>
  <si>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</si>
  <si>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</si>
  <si>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</si>
  <si>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</si>
  <si>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</si>
  <si>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</si>
  <si>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</si>
  <si>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</si>
  <si>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</si>
  <si>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</si>
  <si>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</si>
  <si>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</si>
  <si>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</si>
  <si>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</si>
  <si>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</si>
  <si>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</si>
  <si>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</si>
  <si>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</si>
  <si>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</si>
  <si>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</si>
  <si>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</si>
  <si>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</si>
  <si>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</si>
  <si>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</si>
  <si>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</si>
  <si>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</si>
  <si>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</si>
  <si>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</si>
  <si>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</si>
  <si>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</si>
  <si>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</si>
  <si>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</si>
  <si>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</si>
  <si>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</si>
  <si>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</si>
  <si>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</si>
  <si>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</si>
  <si>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</si>
  <si>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</si>
  <si>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</si>
  <si>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</si>
  <si>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</si>
  <si>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</si>
  <si>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</si>
  <si>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</si>
  <si>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</si>
  <si>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</si>
  <si>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</si>
  <si>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</si>
  <si>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</si>
  <si>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</si>
  <si>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</si>
  <si>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</si>
  <si>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</si>
  <si>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</si>
  <si>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</si>
  <si>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</si>
  <si>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</si>
  <si>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</si>
  <si>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</si>
  <si>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</si>
  <si>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</si>
  <si>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</si>
  <si>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</si>
  <si>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</si>
  <si>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</si>
  <si>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</si>
  <si>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</si>
  <si>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</si>
  <si>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</si>
  <si>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</si>
  <si>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</si>
  <si>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</si>
  <si>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</si>
  <si>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</si>
  <si>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</si>
  <si>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</si>
  <si>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</si>
  <si>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</si>
  <si>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</si>
  <si>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</si>
  <si>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</si>
  <si>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</si>
  <si>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</si>
  <si>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</si>
  <si>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</si>
  <si>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</si>
  <si>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</si>
  <si>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</si>
  <si>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</si>
  <si>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</si>
  <si>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</si>
  <si>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</si>
  <si>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</si>
  <si>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</si>
  <si>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</si>
  <si>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</si>
  <si>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</si>
  <si>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</si>
  <si>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</si>
  <si>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</si>
  <si>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</si>
  <si>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</si>
  <si>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</si>
  <si>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</si>
  <si>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</si>
  <si>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</si>
  <si>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</si>
  <si>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</si>
  <si>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</si>
  <si>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</si>
  <si>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</si>
  <si>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</si>
  <si>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</si>
  <si>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</si>
  <si>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</si>
  <si>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</si>
  <si>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</si>
  <si>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</si>
  <si>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</si>
  <si>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</si>
  <si>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</si>
  <si>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</si>
  <si>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</si>
  <si>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</si>
  <si>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</si>
  <si>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</si>
  <si>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</si>
  <si>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</si>
  <si>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</si>
  <si>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</si>
  <si>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</si>
  <si>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</si>
  <si>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</si>
  <si>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</si>
  <si>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</si>
  <si>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</si>
  <si>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</si>
  <si>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</si>
  <si>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</si>
  <si>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</si>
  <si>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</si>
  <si>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</si>
  <si>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</si>
  <si>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</si>
  <si>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</si>
  <si>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</si>
  <si>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</si>
  <si>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</si>
  <si>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</si>
  <si>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</si>
  <si>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</si>
  <si>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</si>
  <si>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</si>
  <si>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</si>
  <si>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</si>
  <si>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</si>
  <si>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</si>
  <si>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</si>
  <si>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</si>
  <si>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</si>
  <si>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</si>
  <si>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</si>
  <si>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</si>
  <si>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</si>
  <si>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</si>
  <si>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</si>
  <si>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</si>
  <si>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</si>
  <si>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</si>
  <si>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</si>
  <si>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</si>
  <si>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</si>
  <si>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</si>
  <si>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</si>
  <si>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</si>
  <si>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</si>
  <si>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</si>
  <si>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</si>
  <si>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</si>
  <si>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</si>
  <si>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</si>
  <si>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</si>
  <si>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</si>
  <si>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</si>
  <si>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</si>
  <si>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</si>
  <si>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</si>
  <si>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</si>
  <si>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</si>
  <si>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</si>
  <si>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</si>
  <si>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</si>
  <si>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</si>
  <si>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</si>
  <si>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</si>
  <si>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</si>
  <si>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</si>
  <si>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</si>
  <si>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</si>
  <si>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</si>
  <si>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</si>
  <si>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</si>
  <si>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</si>
  <si>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</si>
  <si>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</si>
  <si>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</si>
  <si>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</si>
  <si>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</si>
  <si>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</si>
  <si>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</si>
  <si>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</si>
  <si>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</si>
  <si>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</si>
  <si>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</si>
  <si>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</si>
  <si>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</si>
  <si>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</si>
  <si>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</si>
  <si>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</si>
  <si>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</si>
  <si>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</si>
  <si>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</si>
  <si>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</si>
  <si>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</si>
  <si>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</si>
  <si>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</si>
  <si>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</si>
  <si>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</si>
  <si>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</si>
  <si>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</si>
  <si>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</si>
  <si>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</si>
  <si>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</si>
  <si>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</si>
  <si>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</si>
  <si>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</si>
  <si>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</si>
  <si>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</si>
  <si>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</si>
  <si>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</si>
  <si>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</si>
  <si>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</si>
  <si>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</si>
  <si>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</si>
  <si>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</si>
  <si>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</si>
  <si>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</si>
  <si>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</si>
  <si>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</si>
  <si>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</si>
  <si>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</si>
  <si>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</si>
  <si>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</si>
  <si>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</si>
  <si>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</si>
  <si>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</si>
  <si>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</si>
  <si>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</si>
  <si>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</si>
  <si>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</si>
  <si>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</si>
  <si>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</si>
  <si>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</si>
  <si>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</si>
  <si>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</si>
  <si>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</si>
  <si>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</si>
  <si>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</si>
  <si>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</si>
  <si>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</si>
  <si>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</si>
  <si>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</si>
  <si>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</si>
  <si>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</si>
  <si>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</si>
  <si>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</si>
  <si>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</si>
  <si>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</si>
  <si>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</si>
  <si>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</si>
  <si>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</si>
  <si>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</si>
  <si>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</si>
  <si>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</si>
  <si>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</si>
  <si>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</si>
  <si>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</si>
  <si>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</si>
  <si>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</si>
  <si>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</si>
  <si>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</si>
  <si>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</si>
  <si>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</si>
  <si>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</si>
  <si>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</si>
  <si>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</si>
  <si>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</si>
  <si>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</si>
  <si>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</si>
  <si>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</si>
  <si>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</si>
  <si>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</si>
  <si>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</si>
  <si>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</si>
  <si>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</si>
  <si>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</si>
  <si>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</si>
  <si>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</si>
  <si>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</si>
  <si>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</si>
  <si>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</si>
  <si>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</si>
  <si>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</si>
  <si>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</si>
  <si>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</si>
  <si>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</si>
  <si>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</si>
  <si>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</si>
  <si>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</si>
  <si>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</si>
  <si>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</si>
  <si>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</si>
  <si>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</si>
  <si>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</si>
  <si>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</si>
  <si>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</si>
  <si>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</si>
  <si>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</si>
  <si>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</si>
  <si>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</si>
  <si>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</si>
  <si>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</si>
  <si>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</si>
  <si>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</si>
  <si>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</si>
  <si>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</si>
  <si>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</si>
  <si>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</si>
  <si>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</si>
  <si>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</si>
  <si>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</si>
  <si>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</si>
  <si>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</si>
  <si>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</si>
  <si>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</si>
  <si>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</si>
  <si>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</si>
  <si>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</si>
  <si>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</si>
  <si>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</si>
  <si>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</si>
  <si>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</si>
  <si>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</si>
  <si>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</si>
  <si>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</si>
  <si>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</si>
  <si>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</si>
  <si>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</si>
  <si>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</si>
  <si>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</si>
  <si>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</si>
  <si>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</si>
  <si>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</si>
  <si>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</si>
  <si>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</si>
  <si>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</si>
  <si>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</si>
  <si>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</si>
  <si>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</si>
  <si>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</si>
  <si>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</si>
  <si>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</si>
  <si>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</si>
  <si>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</si>
  <si>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</si>
  <si>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</si>
  <si>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</si>
  <si>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</si>
  <si>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</si>
  <si>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</si>
  <si>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</si>
  <si>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</si>
  <si>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</si>
  <si>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</si>
  <si>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</si>
  <si>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</si>
  <si>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</si>
  <si>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</si>
  <si>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</si>
  <si>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</si>
  <si>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</si>
  <si>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</si>
  <si>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</si>
  <si>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</si>
  <si>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</si>
  <si>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</si>
  <si>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</si>
  <si>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</si>
  <si>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</si>
  <si>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</si>
  <si>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</si>
  <si>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</si>
  <si>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</si>
  <si>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</si>
  <si>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</si>
  <si>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</si>
  <si>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</si>
  <si>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</si>
  <si>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</si>
  <si>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</si>
  <si>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</si>
  <si>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</si>
  <si>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</si>
  <si>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</si>
  <si>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</si>
  <si>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</si>
  <si>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</si>
  <si>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</si>
  <si>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</si>
  <si>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</si>
  <si>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</si>
  <si>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</si>
  <si>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</si>
  <si>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</si>
  <si>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</si>
  <si>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</si>
  <si>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</si>
  <si>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</si>
  <si>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</si>
  <si>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</si>
  <si>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</si>
  <si>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</si>
  <si>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</si>
  <si>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</si>
  <si>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</si>
  <si>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</si>
  <si>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</si>
  <si>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</si>
  <si>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</si>
  <si>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</si>
  <si>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</si>
  <si>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</si>
  <si>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</si>
  <si>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</si>
  <si>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</si>
  <si>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</si>
  <si>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</si>
  <si>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</si>
  <si>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</si>
  <si>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</si>
  <si>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</si>
  <si>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</si>
  <si>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</si>
  <si>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</si>
  <si>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</si>
  <si>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</si>
  <si>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</si>
  <si>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</si>
  <si>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</si>
  <si>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</si>
  <si>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</si>
  <si>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</si>
  <si>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</si>
  <si>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</si>
  <si>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</si>
  <si>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</si>
  <si>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</si>
  <si>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</si>
  <si>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</si>
  <si>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</si>
  <si>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</si>
  <si>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</si>
  <si>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</si>
  <si>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</si>
  <si>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</si>
  <si>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</si>
  <si>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</si>
  <si>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</si>
  <si>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</si>
  <si>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</si>
  <si>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</si>
  <si>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</si>
  <si>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</si>
  <si>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</si>
  <si>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</si>
  <si>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</si>
  <si>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</si>
  <si>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</si>
  <si>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</si>
  <si>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</si>
  <si>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</si>
  <si>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</si>
  <si>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</si>
  <si>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</si>
  <si>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</si>
  <si>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</si>
  <si>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</si>
  <si>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</si>
  <si>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</si>
  <si>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</si>
  <si>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</si>
  <si>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</si>
  <si>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</si>
  <si>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</si>
  <si>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</si>
  <si>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</si>
  <si>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</si>
  <si>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</si>
  <si>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</si>
  <si>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</si>
  <si>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</si>
  <si>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</si>
  <si>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</si>
  <si>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</si>
  <si>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</si>
  <si>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</si>
  <si>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</si>
  <si>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</si>
  <si>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</si>
  <si>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</si>
  <si>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</si>
  <si>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</si>
  <si>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</si>
  <si>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</si>
  <si>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</si>
  <si>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</si>
  <si>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</si>
  <si>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</si>
  <si>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</si>
  <si>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</si>
  <si>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</si>
  <si>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</si>
  <si>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</si>
  <si>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</si>
  <si>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</si>
  <si>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</si>
  <si>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</si>
  <si>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</si>
  <si>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</si>
  <si>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</si>
  <si>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</si>
  <si>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</si>
  <si>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</si>
  <si>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</si>
  <si>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</si>
  <si>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</si>
  <si>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</si>
  <si>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</si>
  <si>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</si>
  <si>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</si>
  <si>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</si>
  <si>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</si>
  <si>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</si>
  <si>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</si>
  <si>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</si>
  <si>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</si>
  <si>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</si>
  <si>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</si>
  <si>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</si>
  <si>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</si>
  <si>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</si>
  <si>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</si>
  <si>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</si>
  <si>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</si>
  <si>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</si>
  <si>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</si>
  <si>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</si>
  <si>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</si>
  <si>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</si>
  <si>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</si>
  <si>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</si>
  <si>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</si>
  <si>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</si>
  <si>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</si>
  <si>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</si>
  <si>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</si>
  <si>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</si>
  <si>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</si>
  <si>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</si>
  <si>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</si>
  <si>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</si>
  <si>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</si>
  <si>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</si>
  <si>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</si>
  <si>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</si>
  <si>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</si>
  <si>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</si>
  <si>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</si>
  <si>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</si>
  <si>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</si>
  <si>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</si>
  <si>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</si>
  <si>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</si>
  <si>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</si>
  <si>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</si>
  <si>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</si>
  <si>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</si>
  <si>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</si>
  <si>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</si>
  <si>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</si>
  <si>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</si>
  <si>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</si>
  <si>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</si>
  <si>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</si>
  <si>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</si>
  <si>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</si>
  <si>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</si>
  <si>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</si>
  <si>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</si>
  <si>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</si>
  <si>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</si>
  <si>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</si>
  <si>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</si>
  <si>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</si>
  <si>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</si>
  <si>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</si>
  <si>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</si>
  <si>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</si>
  <si>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</si>
  <si>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</si>
  <si>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</si>
  <si>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</si>
  <si>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</si>
  <si>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</si>
  <si>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</si>
  <si>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</si>
  <si>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</si>
  <si>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</si>
  <si>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</si>
  <si>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</si>
  <si>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</si>
  <si>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</si>
  <si>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</si>
  <si>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</si>
  <si>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</si>
  <si>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</si>
  <si>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</si>
  <si>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</si>
  <si>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</si>
  <si>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</si>
  <si>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</si>
  <si>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</si>
  <si>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</si>
  <si>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</si>
  <si>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</si>
  <si>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</si>
  <si>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</si>
  <si>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</si>
  <si>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</si>
  <si>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</si>
  <si>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</si>
  <si>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</si>
  <si>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</si>
  <si>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</si>
  <si>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</si>
  <si>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</si>
  <si>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</si>
  <si>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</si>
  <si>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</si>
  <si>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</si>
  <si>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</si>
  <si>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</si>
  <si>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</si>
  <si>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</si>
  <si>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</si>
  <si>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</si>
  <si>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</si>
  <si>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</si>
  <si>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</si>
  <si>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</si>
  <si>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</si>
  <si>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</si>
  <si>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</si>
  <si>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</si>
  <si>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</si>
  <si>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</si>
  <si>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</si>
  <si>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</si>
  <si>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</si>
  <si>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</si>
  <si>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</si>
  <si>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</si>
  <si>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</si>
  <si>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</si>
  <si>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</si>
  <si>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</si>
  <si>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</si>
  <si>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</si>
  <si>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</si>
  <si>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</si>
  <si>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</si>
  <si>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</si>
  <si>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</si>
  <si>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</si>
  <si>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</si>
  <si>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</si>
  <si>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</si>
  <si>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</si>
  <si>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</si>
  <si>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</si>
  <si>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</si>
  <si>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</si>
  <si>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</si>
  <si>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</si>
  <si>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</si>
  <si>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</si>
  <si>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</si>
  <si>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</si>
  <si>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</si>
  <si>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</si>
  <si>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</si>
  <si>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</si>
  <si>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</si>
  <si>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</si>
  <si>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</si>
  <si>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</si>
  <si>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</si>
  <si>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</si>
  <si>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</si>
  <si>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</si>
  <si>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</si>
  <si>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</si>
  <si>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</si>
  <si>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</si>
  <si>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</si>
  <si>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</si>
  <si>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</si>
  <si>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</si>
  <si>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</si>
  <si>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</si>
  <si>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</si>
  <si>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</si>
  <si>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</si>
  <si>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</si>
  <si>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</si>
  <si>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</si>
  <si>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</si>
  <si>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</si>
  <si>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</si>
  <si>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</si>
  <si>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</si>
  <si>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</si>
  <si>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</si>
  <si>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</si>
  <si>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</si>
  <si>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</si>
  <si>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</si>
  <si>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</si>
  <si>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</si>
  <si>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</si>
  <si>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</si>
  <si>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</si>
  <si>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</si>
  <si>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</si>
  <si>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</si>
  <si>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</si>
  <si>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</si>
  <si>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</si>
  <si>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</si>
  <si>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</si>
  <si>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</si>
  <si>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</si>
  <si>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</si>
  <si>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</si>
  <si>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</si>
  <si>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</si>
  <si>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</si>
  <si>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</si>
  <si>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</si>
  <si>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</si>
  <si>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</si>
  <si>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</si>
  <si>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</si>
  <si>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</si>
  <si>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</si>
  <si>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</si>
  <si>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</si>
  <si>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</si>
  <si>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</si>
  <si>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</si>
  <si>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</si>
  <si>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</si>
  <si>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</si>
  <si>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</si>
  <si>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</si>
  <si>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</si>
  <si>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</si>
  <si>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</si>
  <si>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</si>
  <si>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</si>
  <si>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</si>
  <si>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</si>
  <si>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</si>
  <si>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</si>
  <si>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</si>
  <si>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</si>
  <si>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</si>
  <si>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</si>
  <si>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</si>
  <si>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</si>
  <si>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</si>
  <si>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</si>
  <si>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</si>
  <si>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</si>
  <si>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</si>
  <si>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</si>
  <si>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</si>
  <si>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</si>
  <si>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</si>
  <si>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</si>
  <si>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</si>
  <si>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</si>
  <si>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</si>
  <si>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</si>
  <si>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</si>
  <si>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</si>
  <si>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</si>
  <si>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</si>
  <si>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</si>
  <si>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</si>
  <si>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</si>
  <si>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</si>
  <si>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</si>
  <si>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</si>
  <si>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</si>
  <si>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</si>
  <si>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</si>
  <si>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</si>
  <si>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</si>
  <si>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</si>
  <si>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</si>
  <si>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</si>
  <si>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</si>
  <si>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</si>
  <si>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</si>
  <si>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</si>
  <si>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</si>
  <si>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</si>
  <si>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</si>
  <si>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</si>
  <si>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</si>
  <si>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</si>
  <si>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</si>
  <si>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</si>
  <si>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</si>
  <si>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</si>
  <si>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</si>
  <si>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</si>
  <si>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</si>
  <si>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</si>
  <si>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</si>
  <si>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</si>
  <si>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</si>
  <si>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</si>
  <si>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</si>
  <si>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</si>
  <si>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</si>
  <si>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</si>
  <si>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</si>
  <si>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</si>
  <si>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</si>
  <si>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</si>
  <si>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</si>
  <si>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</si>
  <si>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</si>
  <si>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</si>
  <si>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</si>
  <si>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</si>
  <si>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</si>
  <si>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</si>
  <si>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</si>
  <si>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</si>
  <si>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</si>
  <si>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</si>
  <si>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</si>
  <si>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</si>
  <si>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</si>
  <si>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</si>
  <si>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</si>
  <si>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</si>
  <si>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</si>
  <si>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</si>
  <si>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</si>
  <si>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</si>
  <si>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</si>
  <si>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</si>
  <si>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</si>
  <si>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</si>
  <si>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</si>
  <si>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</si>
  <si>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</si>
  <si>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</si>
  <si>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</si>
  <si>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</si>
  <si>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</si>
  <si>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</si>
  <si>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</si>
  <si>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</si>
  <si>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</si>
  <si>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</si>
  <si>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</si>
  <si>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</si>
  <si>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</si>
  <si>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</si>
  <si>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</si>
  <si>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</si>
  <si>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</si>
  <si>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</si>
  <si>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</si>
  <si>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</si>
  <si>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</si>
  <si>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</si>
  <si>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</si>
  <si>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</si>
  <si>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</si>
  <si>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</si>
  <si>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</si>
  <si>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</si>
  <si>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</si>
  <si>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</si>
  <si>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</si>
  <si>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</si>
  <si>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</si>
  <si>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</si>
  <si>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</si>
  <si>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</si>
  <si>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</si>
  <si>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</si>
  <si>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</si>
  <si>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</si>
  <si>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</si>
  <si>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</si>
  <si>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</si>
  <si>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</si>
  <si>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</si>
  <si>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</si>
  <si>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</si>
  <si>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</si>
  <si>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</si>
  <si>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</si>
  <si>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</si>
  <si>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</si>
  <si>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</si>
  <si>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</si>
  <si>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</si>
  <si>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</si>
  <si>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</si>
  <si>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</si>
  <si>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</si>
  <si>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</si>
  <si>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</si>
  <si>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</si>
  <si>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</si>
  <si>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</si>
  <si>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</si>
  <si>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</si>
  <si>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</si>
  <si>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</si>
  <si>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</si>
  <si>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</si>
  <si>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</si>
  <si>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</si>
  <si>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</si>
  <si>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</si>
  <si>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</si>
  <si>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</si>
  <si>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</si>
  <si>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</si>
  <si>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</si>
  <si>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</si>
  <si>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</si>
  <si>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</si>
  <si>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</si>
  <si>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</si>
  <si>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</si>
  <si>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</si>
  <si>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</si>
  <si>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</si>
  <si>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</si>
  <si>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</si>
  <si>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</si>
  <si>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</si>
  <si>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</si>
  <si>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</si>
  <si>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</si>
  <si>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</si>
  <si>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</si>
  <si>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</si>
  <si>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</si>
  <si>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</si>
  <si>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</si>
  <si>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</si>
  <si>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</si>
  <si>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</si>
  <si>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</si>
  <si>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</si>
  <si>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</si>
  <si>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</si>
  <si>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</si>
  <si>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</si>
  <si>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</si>
  <si>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</si>
  <si>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</si>
  <si>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</si>
  <si>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</si>
  <si>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</si>
  <si>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</si>
  <si>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</si>
  <si>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</si>
  <si>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</si>
  <si>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</si>
  <si>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</si>
  <si>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</si>
  <si>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</si>
  <si>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</si>
  <si>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</si>
  <si>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</si>
  <si>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</si>
  <si>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</si>
  <si>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</si>
  <si>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</si>
  <si>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</si>
  <si>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</si>
  <si>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</si>
  <si>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</si>
  <si>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</si>
  <si>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</si>
  <si>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</si>
  <si>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</si>
  <si>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</si>
  <si>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</si>
  <si>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</si>
  <si>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</si>
  <si>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</si>
  <si>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</si>
  <si>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</si>
  <si>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</si>
  <si>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</si>
  <si>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</si>
  <si>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</si>
  <si>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</si>
  <si>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</si>
  <si>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</si>
  <si>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</si>
  <si>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</si>
  <si>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</si>
  <si>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</si>
  <si>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</si>
  <si>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</si>
  <si>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</si>
  <si>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</si>
  <si>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</si>
  <si>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</si>
  <si>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</si>
  <si>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</si>
  <si>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</si>
  <si>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</si>
  <si>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</si>
  <si>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</si>
  <si>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</si>
  <si>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</si>
  <si>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</si>
  <si>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</si>
  <si>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</si>
  <si>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</si>
  <si>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</si>
  <si>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</si>
  <si>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</si>
  <si>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</si>
  <si>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</si>
  <si>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</si>
  <si>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</si>
  <si>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</si>
  <si>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</si>
  <si>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</si>
  <si>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</si>
  <si>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</si>
  <si>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</si>
  <si>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</si>
  <si>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</si>
  <si>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</si>
  <si>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</si>
  <si>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</si>
  <si>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</si>
  <si>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</si>
  <si>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</si>
  <si>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</si>
  <si>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</si>
  <si>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</si>
  <si>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</si>
  <si>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</si>
  <si>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</si>
  <si>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</si>
  <si>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</si>
  <si>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</si>
  <si>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</si>
  <si>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</si>
  <si>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</si>
  <si>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</si>
  <si>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</si>
  <si>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</si>
  <si>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</si>
  <si>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</si>
  <si>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</si>
  <si>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</si>
  <si>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</si>
  <si>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</si>
  <si>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</si>
  <si>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</si>
  <si>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</si>
  <si>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</si>
  <si>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</si>
  <si>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</si>
  <si>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</si>
  <si>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</si>
  <si>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</si>
  <si>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</si>
  <si>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</si>
  <si>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</si>
  <si>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</si>
  <si>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</si>
  <si>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</si>
  <si>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</si>
  <si>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</si>
  <si>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</si>
  <si>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</si>
  <si>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</si>
  <si>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</si>
  <si>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</si>
  <si>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</si>
  <si>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</si>
  <si>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</si>
  <si>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</si>
  <si>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</si>
  <si>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</si>
  <si>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</si>
  <si>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</si>
  <si>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</si>
  <si>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</si>
  <si>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</si>
  <si>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</si>
  <si>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</si>
  <si>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</si>
  <si>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</si>
  <si>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</si>
  <si>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</si>
  <si>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</si>
  <si>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</si>
  <si>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</si>
  <si>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</si>
  <si>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</si>
  <si>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</si>
  <si>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</si>
  <si>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</si>
  <si>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</si>
  <si>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</si>
  <si>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</si>
  <si>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</si>
  <si>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</si>
  <si>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</si>
  <si>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</si>
  <si>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</si>
  <si>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</si>
  <si>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</si>
  <si>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</si>
  <si>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</si>
  <si>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</si>
  <si>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</si>
  <si>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</si>
  <si>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</si>
  <si>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</si>
  <si>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</si>
  <si>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</si>
  <si>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</si>
  <si>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</si>
  <si>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</si>
  <si>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</si>
  <si>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</si>
  <si>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</si>
  <si>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</si>
  <si>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</si>
  <si>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</si>
  <si>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</si>
  <si>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</si>
  <si>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</si>
  <si>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</si>
  <si>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</si>
  <si>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</si>
  <si>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</si>
  <si>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</si>
  <si>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</si>
  <si>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</si>
  <si>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</si>
  <si>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</si>
  <si>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</si>
  <si>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</si>
  <si>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</si>
  <si>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</si>
  <si>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</si>
  <si>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</si>
  <si>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</si>
  <si>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</si>
  <si>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</si>
  <si>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</si>
  <si>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</si>
  <si>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</si>
  <si>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</si>
  <si>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</si>
  <si>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</si>
  <si>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</si>
  <si>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</si>
  <si>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</si>
  <si>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</si>
  <si>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</si>
  <si>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</si>
  <si>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</si>
  <si>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</si>
  <si>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</si>
  <si>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</si>
  <si>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</si>
  <si>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</si>
  <si>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</si>
  <si>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</si>
  <si>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</si>
  <si>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</si>
  <si>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</si>
  <si>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</si>
  <si>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</si>
  <si>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</si>
  <si>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</si>
  <si>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</si>
  <si>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</si>
  <si>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</si>
  <si>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</si>
  <si>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</si>
  <si>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</si>
  <si>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</si>
  <si>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</si>
  <si>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</si>
  <si>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</si>
  <si>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</si>
  <si>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</si>
  <si>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</si>
  <si>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</si>
  <si>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</si>
  <si>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</si>
  <si>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</si>
  <si>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</si>
  <si>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</si>
  <si>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</si>
  <si>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</si>
  <si>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</si>
  <si>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</si>
  <si>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</si>
  <si>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</si>
  <si>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</si>
  <si>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</si>
  <si>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</si>
  <si>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</si>
  <si>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</si>
  <si>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</si>
  <si>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</si>
  <si>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</si>
  <si>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</si>
  <si>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</si>
  <si>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</si>
  <si>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</si>
  <si>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</si>
  <si>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</si>
  <si>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</si>
  <si>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</si>
  <si>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</si>
  <si>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</si>
  <si>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</si>
  <si>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</si>
  <si>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</si>
  <si>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</si>
  <si>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</si>
  <si>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</si>
  <si>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</si>
  <si>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</si>
  <si>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</si>
  <si>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</si>
  <si>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</si>
  <si>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</si>
  <si>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</si>
  <si>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</si>
  <si>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</si>
  <si>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</si>
  <si>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</si>
  <si>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</si>
  <si>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</si>
  <si>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</si>
  <si>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</si>
  <si>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</si>
  <si>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</si>
  <si>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</si>
  <si>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</si>
  <si>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</si>
  <si>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</si>
  <si>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</si>
  <si>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</si>
  <si>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</si>
  <si>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</si>
  <si>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</si>
  <si>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</si>
  <si>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</si>
  <si>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</si>
  <si>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</si>
  <si>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</si>
  <si>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</si>
  <si>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</si>
  <si>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</si>
  <si>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</si>
  <si>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</si>
  <si>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</si>
  <si>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</si>
  <si>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</si>
  <si>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</si>
  <si>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</si>
  <si>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</si>
  <si>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</si>
  <si>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</si>
  <si>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</si>
  <si>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</si>
  <si>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</si>
  <si>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</si>
  <si>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</si>
  <si>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</si>
  <si>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</si>
  <si>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</si>
  <si>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</si>
  <si>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</si>
  <si>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</si>
  <si>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</si>
  <si>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</si>
  <si>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</si>
  <si>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</si>
  <si>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</si>
  <si>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</si>
  <si>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</si>
  <si>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</si>
  <si>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</si>
  <si>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</si>
  <si>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</si>
  <si>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</si>
  <si>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</si>
  <si>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</si>
  <si>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</si>
  <si>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</si>
  <si>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</si>
  <si>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</si>
  <si>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</si>
  <si>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</si>
  <si>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</si>
  <si>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</si>
  <si>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</si>
  <si>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</si>
  <si>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</si>
  <si>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</si>
  <si>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</si>
  <si>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</si>
  <si>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</si>
  <si>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</si>
  <si>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</si>
  <si>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</si>
  <si>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</si>
  <si>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</si>
  <si>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</si>
  <si>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</si>
  <si>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</si>
  <si>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</si>
  <si>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</si>
  <si>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</si>
  <si>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</si>
  <si>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</si>
  <si>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</si>
  <si>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</si>
  <si>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</si>
  <si>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</si>
  <si>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</si>
  <si>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</si>
  <si>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</si>
  <si>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</si>
  <si>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</si>
  <si>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</si>
  <si>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</si>
  <si>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</si>
  <si>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</si>
  <si>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</si>
  <si>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</si>
  <si>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</si>
  <si>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</si>
  <si>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</si>
  <si>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</si>
  <si>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</si>
  <si>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</si>
  <si>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</si>
  <si>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</si>
  <si>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</si>
  <si>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</si>
  <si>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</si>
  <si>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</si>
  <si>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</si>
  <si>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</si>
  <si>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</si>
  <si>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</si>
  <si>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</si>
  <si>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</si>
  <si>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</si>
  <si>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</si>
  <si>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</si>
  <si>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</si>
  <si>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</si>
  <si>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</si>
  <si>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</si>
  <si>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</si>
  <si>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</si>
  <si>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</si>
  <si>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</si>
  <si>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</si>
  <si>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</si>
  <si>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</si>
  <si>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</si>
  <si>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</si>
  <si>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</si>
  <si>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</si>
  <si>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</si>
  <si>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</si>
  <si>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</si>
  <si>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</si>
  <si>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</si>
  <si>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</si>
  <si>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</si>
  <si>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</si>
  <si>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</si>
  <si>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</si>
  <si>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</si>
  <si>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</si>
  <si>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</si>
  <si>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</si>
  <si>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</si>
  <si>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</si>
  <si>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</si>
  <si>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</si>
  <si>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</si>
  <si>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</si>
  <si>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</si>
  <si>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</si>
  <si>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</si>
  <si>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</si>
  <si>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</si>
  <si>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</si>
  <si>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</si>
  <si>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</si>
  <si>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</si>
  <si>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</si>
  <si>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</si>
  <si>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</si>
  <si>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</si>
  <si>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</si>
  <si>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</si>
  <si>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</si>
  <si>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</si>
  <si>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</si>
  <si>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</si>
  <si>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</si>
  <si>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</si>
  <si>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</si>
  <si>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</si>
  <si>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</si>
  <si>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</si>
  <si>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</si>
  <si>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</si>
  <si>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</si>
  <si>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</si>
  <si>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</si>
  <si>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</si>
  <si>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</si>
  <si>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</si>
  <si>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</si>
  <si>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</si>
  <si>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</si>
  <si>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</si>
  <si>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</si>
  <si>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</si>
  <si>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</si>
  <si>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</si>
  <si>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</si>
  <si>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</si>
  <si>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</si>
  <si>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</si>
  <si>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</si>
  <si>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</si>
  <si>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</si>
  <si>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</si>
  <si>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</si>
  <si>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</si>
  <si>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</si>
  <si>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</si>
  <si>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</si>
  <si>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</si>
  <si>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</si>
  <si>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</si>
  <si>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</si>
  <si>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</si>
  <si>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</si>
  <si>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</si>
  <si>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</si>
  <si>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</si>
  <si>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</si>
  <si>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</si>
  <si>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</si>
  <si>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</si>
  <si>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</si>
  <si>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</si>
  <si>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</si>
  <si>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</si>
  <si>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</si>
  <si>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</si>
  <si>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</si>
  <si>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</si>
  <si>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</si>
  <si>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</si>
  <si>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</si>
  <si>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</si>
  <si>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</si>
  <si>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</si>
  <si>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</si>
  <si>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</si>
  <si>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</si>
  <si>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</si>
  <si>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</si>
  <si>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</si>
  <si>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</si>
  <si>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</si>
  <si>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</si>
  <si>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</si>
  <si>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</si>
  <si>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</si>
  <si>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</si>
  <si>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</si>
  <si>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</si>
  <si>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</si>
  <si>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</si>
  <si>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</si>
  <si>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</si>
  <si>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</si>
  <si>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</si>
  <si>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</si>
  <si>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</si>
  <si>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</si>
  <si>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</si>
  <si>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</si>
  <si>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</si>
  <si>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</si>
  <si>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</si>
  <si>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</si>
  <si>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</si>
  <si>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</si>
  <si>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</si>
  <si>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</si>
  <si>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</si>
  <si>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</si>
  <si>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</si>
  <si>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</si>
  <si>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</si>
  <si>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</si>
  <si>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</si>
  <si>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</si>
  <si>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</si>
  <si>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</si>
  <si>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</si>
  <si>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</si>
  <si>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</si>
  <si>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</si>
  <si>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</si>
  <si>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</si>
  <si>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</si>
  <si>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</si>
  <si>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</si>
  <si>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</si>
  <si>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</si>
  <si>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</si>
  <si>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</si>
  <si>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</si>
  <si>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</si>
  <si>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</si>
  <si>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</si>
  <si>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</si>
  <si>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</si>
  <si>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</si>
  <si>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</si>
  <si>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</si>
  <si>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</si>
  <si>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</si>
  <si>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</si>
  <si>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</si>
  <si>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</si>
  <si>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</si>
  <si>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</si>
  <si>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</si>
  <si>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</si>
  <si>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</si>
  <si>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</si>
  <si>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</si>
  <si>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</si>
  <si>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</si>
  <si>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</si>
  <si>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</si>
  <si>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</si>
  <si>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</si>
  <si>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</si>
  <si>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</si>
  <si>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</si>
  <si>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</si>
  <si>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</si>
  <si>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</si>
  <si>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</si>
  <si>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</si>
  <si>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</si>
  <si>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</si>
  <si>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</si>
  <si>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</si>
  <si>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</si>
  <si>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</si>
  <si>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</si>
  <si>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</si>
  <si>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</si>
  <si>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</si>
  <si>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</si>
  <si>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</si>
  <si>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</si>
  <si>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</si>
  <si>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</si>
  <si>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</si>
  <si>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</si>
  <si>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</si>
  <si>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</si>
  <si>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</si>
  <si>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</si>
  <si>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</si>
  <si>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</si>
  <si>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</si>
  <si>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</si>
  <si>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</si>
  <si>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</si>
  <si>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</si>
  <si>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</si>
  <si>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</si>
  <si>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</si>
  <si>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</si>
  <si>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</si>
  <si>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</si>
  <si>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</si>
  <si>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</si>
  <si>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</si>
  <si>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</si>
  <si>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</si>
  <si>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</si>
  <si>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</si>
  <si>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</si>
  <si>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</si>
  <si>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</si>
  <si>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</si>
  <si>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</si>
  <si>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</si>
  <si>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</si>
  <si>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</si>
  <si>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</si>
  <si>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</si>
  <si>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</si>
  <si>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</si>
  <si>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</si>
  <si>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</si>
  <si>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</si>
  <si>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</si>
  <si>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</si>
  <si>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</si>
  <si>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</si>
  <si>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</si>
  <si>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</si>
  <si>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</si>
  <si>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</si>
  <si>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</si>
  <si>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</si>
  <si>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</si>
  <si>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</si>
  <si>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</si>
  <si>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</si>
  <si>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</si>
  <si>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</si>
  <si>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</si>
  <si>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</si>
  <si>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</si>
  <si>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</si>
  <si>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</si>
  <si>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</si>
  <si>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</si>
  <si>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</si>
  <si>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</si>
  <si>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</si>
  <si>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</si>
  <si>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</si>
  <si>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</si>
  <si>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</si>
  <si>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</si>
  <si>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</si>
  <si>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</si>
  <si>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</si>
  <si>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</si>
  <si>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</si>
  <si>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</si>
  <si>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</si>
  <si>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</si>
  <si>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</si>
  <si>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</si>
  <si>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</si>
  <si>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</si>
  <si>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</si>
  <si>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</si>
  <si>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</si>
  <si>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</si>
  <si>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</si>
  <si>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</si>
  <si>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</si>
  <si>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</si>
  <si>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</si>
  <si>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</si>
  <si>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</si>
  <si>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</si>
  <si>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</si>
  <si>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</si>
  <si>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</si>
  <si>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</si>
  <si>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</si>
  <si>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</si>
  <si>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</si>
  <si>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</si>
  <si>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</si>
  <si>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</si>
  <si>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</si>
  <si>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</si>
  <si>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</si>
  <si>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</si>
  <si>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</si>
  <si>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</si>
  <si>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</si>
  <si>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</si>
  <si>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</si>
  <si>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</si>
  <si>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</si>
  <si>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</si>
  <si>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</si>
  <si>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</si>
  <si>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</si>
  <si>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</si>
  <si>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</si>
  <si>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</si>
  <si>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</si>
  <si>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</si>
  <si>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</si>
  <si>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</si>
  <si>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</si>
  <si>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</si>
  <si>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</si>
  <si>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</si>
  <si>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</si>
  <si>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</si>
  <si>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</si>
  <si>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</si>
  <si>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</si>
  <si>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</si>
  <si>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</si>
  <si>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</si>
  <si>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</si>
  <si>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</si>
  <si>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</si>
  <si>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</si>
  <si>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</si>
  <si>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</si>
  <si>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</si>
  <si>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</si>
  <si>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</si>
  <si>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</si>
  <si>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</si>
  <si>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</si>
  <si>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</si>
  <si>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</si>
  <si>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</si>
  <si>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</si>
  <si>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</si>
  <si>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</si>
  <si>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</si>
  <si>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</si>
  <si>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</si>
  <si>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</si>
  <si>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</si>
  <si>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</si>
  <si>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</si>
  <si>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</si>
  <si>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</si>
  <si>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</si>
  <si>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</si>
  <si>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</si>
  <si>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</si>
  <si>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</si>
  <si>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</si>
  <si>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</si>
  <si>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</si>
  <si>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</si>
  <si>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</si>
  <si>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</si>
  <si>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</si>
  <si>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</si>
  <si>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</si>
  <si>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</si>
  <si>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</si>
  <si>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</si>
  <si>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</si>
  <si>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</si>
  <si>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</si>
  <si>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</si>
  <si>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</si>
  <si>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</si>
  <si>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</si>
  <si>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</si>
  <si>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</si>
  <si>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</si>
  <si>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</si>
  <si>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</si>
  <si>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</si>
  <si>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</si>
  <si>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</si>
  <si>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</si>
  <si>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</si>
  <si>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</si>
  <si>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</si>
  <si>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</si>
  <si>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</si>
  <si>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</si>
  <si>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</si>
  <si>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</si>
  <si>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</si>
  <si>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</si>
  <si>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</si>
  <si>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</si>
  <si>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</si>
  <si>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</si>
  <si>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</si>
  <si>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</si>
  <si>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</si>
  <si>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</si>
  <si>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</si>
  <si>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</si>
  <si>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</si>
  <si>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</si>
  <si>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</si>
  <si>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</si>
  <si>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</si>
  <si>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</si>
  <si>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</si>
  <si>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</si>
  <si>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</si>
  <si>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</si>
  <si>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</si>
  <si>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</si>
  <si>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</si>
  <si>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</si>
  <si>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</si>
  <si>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</si>
  <si>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</si>
  <si>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</si>
  <si>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</si>
  <si>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</si>
  <si>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</si>
  <si>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</si>
  <si>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</si>
  <si>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</si>
  <si>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</si>
  <si>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</si>
  <si>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</si>
  <si>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</si>
  <si>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</si>
  <si>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</si>
  <si>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</si>
  <si>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</si>
  <si>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</si>
  <si>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</si>
  <si>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</si>
  <si>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</si>
  <si>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</si>
  <si>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</si>
  <si>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</si>
  <si>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</si>
  <si>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</si>
  <si>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</si>
  <si>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</si>
  <si>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</si>
  <si>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</si>
  <si>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</si>
  <si>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</si>
  <si>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</si>
  <si>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</si>
  <si>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</si>
  <si>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</si>
  <si>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</si>
  <si>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</si>
  <si>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</si>
  <si>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</si>
  <si>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</si>
  <si>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</si>
  <si>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</si>
  <si>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</si>
  <si>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</si>
  <si>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</si>
  <si>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</si>
  <si>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</si>
  <si>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</si>
  <si>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</si>
  <si>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</si>
  <si>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</si>
  <si>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</si>
  <si>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</si>
  <si>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</si>
  <si>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</si>
  <si>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</si>
  <si>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</si>
  <si>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</si>
  <si>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</si>
  <si>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</si>
  <si>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</si>
  <si>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</si>
  <si>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</si>
  <si>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</si>
  <si>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</si>
  <si>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</si>
  <si>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</si>
  <si>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</si>
  <si>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</si>
  <si>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</si>
  <si>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</si>
  <si>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</si>
  <si>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</si>
  <si>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</si>
  <si>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</si>
  <si>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</si>
  <si>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</si>
  <si>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</si>
  <si>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</si>
  <si>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</si>
  <si>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</si>
  <si>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</si>
  <si>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</si>
  <si>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</si>
  <si>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</si>
  <si>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</si>
  <si>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</si>
  <si>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</si>
  <si>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</si>
  <si>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</si>
  <si>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</si>
  <si>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</si>
  <si>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</si>
  <si>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</si>
  <si>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</si>
  <si>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</si>
  <si>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</si>
  <si>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</si>
  <si>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</si>
  <si>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</si>
  <si>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</si>
  <si>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</si>
  <si>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</si>
  <si>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</si>
  <si>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</si>
  <si>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</si>
  <si>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</si>
  <si>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</si>
  <si>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</si>
  <si>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</si>
  <si>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</si>
  <si>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</si>
  <si>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</si>
  <si>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</si>
  <si>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</si>
  <si>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</si>
  <si>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</si>
  <si>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</si>
  <si>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</si>
  <si>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</si>
  <si>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</si>
  <si>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</si>
  <si>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</si>
  <si>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</si>
  <si>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</si>
  <si>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</si>
  <si>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</si>
  <si>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</si>
  <si>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</si>
  <si>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</si>
  <si>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</si>
  <si>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</si>
  <si>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</si>
  <si>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</si>
  <si>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</si>
  <si>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</si>
  <si>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</si>
  <si>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</si>
  <si>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</si>
  <si>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</si>
  <si>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</si>
  <si>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</si>
  <si>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</si>
  <si>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</si>
  <si>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</si>
  <si>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</si>
  <si>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</si>
  <si>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</si>
  <si>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</si>
  <si>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</si>
  <si>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</si>
  <si>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</si>
  <si>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</si>
  <si>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</si>
  <si>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</si>
  <si>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</si>
  <si>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</si>
  <si>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</si>
  <si>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</si>
  <si>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</si>
  <si>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</si>
  <si>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</si>
  <si>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</si>
  <si>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</si>
  <si>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</si>
  <si>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</si>
  <si>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</si>
  <si>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</si>
  <si>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</si>
  <si>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</si>
  <si>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</si>
  <si>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</si>
  <si>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</si>
  <si>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</si>
  <si>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</si>
  <si>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</si>
  <si>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</si>
  <si>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</si>
  <si>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</si>
  <si>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</si>
  <si>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</si>
  <si>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</si>
  <si>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</si>
  <si>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</si>
  <si>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</si>
  <si>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</si>
  <si>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</si>
  <si>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</si>
  <si>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</si>
  <si>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</si>
  <si>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</si>
  <si>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</si>
  <si>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</si>
  <si>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</si>
  <si>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</si>
  <si>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</si>
  <si>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</si>
  <si>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</si>
  <si>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</si>
  <si>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</si>
  <si>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</si>
  <si>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</si>
  <si>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</si>
  <si>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</si>
  <si>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</si>
  <si>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</si>
  <si>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</si>
  <si>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</si>
  <si>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</si>
  <si>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</si>
  <si>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</si>
  <si>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</si>
  <si>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</si>
  <si>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</si>
  <si>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</si>
  <si>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</si>
  <si>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</si>
  <si>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</si>
  <si>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</si>
  <si>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</si>
  <si>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</si>
  <si>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</si>
  <si>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</si>
  <si>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</si>
  <si>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</si>
  <si>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</si>
  <si>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</si>
  <si>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</si>
  <si>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</si>
  <si>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</si>
  <si>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</si>
  <si>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</si>
  <si>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</si>
  <si>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</si>
  <si>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</si>
  <si>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</si>
  <si>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</si>
  <si>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</si>
  <si>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</si>
  <si>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</si>
  <si>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</si>
  <si>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</si>
  <si>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</si>
  <si>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</si>
  <si>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</si>
  <si>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</si>
  <si>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</si>
  <si>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</si>
  <si>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</si>
  <si>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</si>
  <si>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</si>
  <si>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</si>
  <si>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</si>
  <si>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</si>
  <si>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</si>
  <si>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</si>
  <si>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</si>
  <si>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</si>
  <si>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</si>
  <si>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</si>
  <si>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</si>
  <si>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</si>
  <si>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</si>
  <si>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</si>
  <si>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</si>
  <si>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</si>
  <si>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</si>
  <si>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</si>
  <si>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</si>
  <si>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</si>
  <si>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</si>
  <si>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</si>
  <si>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</si>
  <si>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</si>
  <si>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</si>
  <si>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</si>
  <si>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</si>
  <si>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</si>
  <si>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</si>
  <si>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</si>
  <si>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</si>
  <si>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</si>
  <si>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</si>
  <si>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</si>
  <si>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</si>
  <si>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</si>
  <si>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</si>
  <si>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</si>
  <si>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</si>
  <si>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</si>
  <si>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</si>
  <si>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</si>
  <si>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</si>
  <si>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</si>
  <si>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</si>
  <si>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</si>
  <si>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</si>
  <si>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</si>
  <si>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</si>
  <si>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</si>
  <si>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</si>
  <si>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</si>
  <si>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</si>
  <si>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</si>
  <si>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</si>
  <si>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</si>
  <si>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</si>
  <si>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</si>
  <si>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</si>
  <si>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</si>
  <si>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</si>
  <si>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</si>
  <si>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</si>
  <si>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</si>
  <si>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</si>
  <si>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</si>
  <si>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</si>
  <si>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</si>
  <si>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</si>
  <si>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</si>
  <si>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</si>
  <si>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</si>
  <si>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</si>
  <si>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</si>
  <si>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</si>
  <si>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</si>
  <si>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</si>
  <si>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</si>
  <si>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</si>
  <si>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</si>
  <si>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</si>
  <si>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</si>
  <si>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</si>
  <si>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</si>
  <si>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</si>
  <si>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</si>
  <si>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</si>
  <si>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</si>
  <si>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</si>
  <si>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</si>
  <si>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</si>
  <si>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</si>
  <si>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</si>
  <si>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</si>
  <si>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</si>
  <si>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</si>
  <si>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</si>
  <si>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</si>
  <si>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</si>
  <si>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</si>
  <si>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</si>
  <si>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</si>
  <si>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</si>
  <si>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</si>
  <si>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</si>
  <si>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</si>
  <si>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</si>
  <si>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</si>
  <si>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</si>
  <si>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</si>
  <si>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</si>
  <si>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</si>
  <si>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</si>
  <si>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</si>
  <si>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</si>
  <si>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</si>
  <si>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</si>
  <si>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</si>
  <si>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</si>
  <si>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</si>
  <si>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</si>
  <si>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</si>
  <si>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</si>
  <si>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</si>
  <si>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</si>
  <si>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</si>
  <si>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</si>
  <si>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</si>
  <si>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</si>
  <si>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</si>
  <si>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</si>
  <si>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</si>
  <si>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</si>
  <si>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</si>
  <si>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</si>
  <si>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</si>
  <si>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</si>
  <si>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</si>
  <si>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</si>
  <si>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</si>
  <si>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</si>
  <si>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</si>
  <si>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</si>
  <si>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</si>
  <si>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</si>
  <si>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</si>
  <si>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</si>
  <si>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</si>
  <si>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</si>
  <si>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</si>
  <si>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</si>
  <si>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</si>
  <si>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</si>
  <si>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</si>
  <si>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</si>
  <si>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</si>
  <si>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</si>
  <si>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</si>
  <si>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</si>
  <si>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</si>
  <si>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</si>
  <si>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</si>
  <si>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</si>
  <si>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</si>
  <si>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</si>
  <si>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</si>
  <si>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</si>
  <si>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</si>
  <si>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</si>
  <si>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</si>
  <si>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</si>
  <si>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</si>
  <si>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</si>
  <si>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</si>
  <si>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</si>
  <si>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</si>
  <si>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</si>
  <si>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</si>
  <si>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</si>
  <si>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</si>
  <si>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</si>
  <si>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</si>
  <si>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</si>
  <si>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</si>
  <si>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</si>
  <si>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</si>
  <si>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</si>
  <si>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</si>
  <si>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</si>
  <si>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</si>
  <si>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</si>
  <si>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</si>
  <si>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</si>
  <si>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</si>
  <si>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</si>
  <si>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</si>
  <si>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</si>
  <si>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</si>
  <si>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</si>
  <si>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</si>
  <si>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</si>
  <si>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</si>
  <si>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</si>
  <si>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</si>
  <si>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</si>
  <si>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</si>
  <si>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</si>
  <si>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</si>
  <si>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</si>
  <si>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</si>
  <si>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</si>
  <si>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</si>
  <si>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</si>
  <si>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</si>
  <si>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</si>
  <si>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</si>
  <si>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</si>
  <si>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</si>
  <si>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</si>
  <si>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</si>
  <si>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</si>
  <si>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</si>
  <si>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</si>
  <si>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</si>
  <si>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</si>
  <si>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</si>
  <si>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</si>
  <si>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</si>
  <si>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</si>
  <si>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</si>
  <si>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</si>
  <si>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</si>
  <si>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</si>
  <si>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</si>
  <si>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</si>
  <si>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</si>
  <si>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</si>
  <si>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</si>
  <si>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</si>
  <si>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</si>
  <si>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</si>
  <si>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</si>
  <si>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</si>
  <si>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</si>
  <si>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</si>
  <si>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</si>
  <si>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</si>
  <si>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</si>
  <si>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</si>
  <si>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</si>
  <si>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</si>
  <si>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</si>
  <si>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</si>
  <si>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</si>
  <si>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</si>
  <si>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</si>
  <si>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</si>
  <si>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</si>
  <si>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</si>
  <si>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</si>
  <si>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</si>
  <si>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</si>
  <si>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</si>
  <si>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</si>
  <si>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</si>
  <si>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</si>
  <si>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</si>
  <si>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</si>
  <si>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</si>
  <si>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</si>
  <si>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</si>
  <si>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</si>
  <si>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</si>
  <si>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</si>
  <si>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</si>
  <si>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</si>
  <si>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</si>
  <si>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</si>
  <si>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</si>
  <si>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</si>
  <si>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</si>
  <si>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</si>
  <si>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</si>
  <si>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</si>
  <si>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</si>
  <si>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</si>
  <si>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</si>
  <si>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</si>
  <si>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</si>
  <si>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</si>
  <si>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</si>
  <si>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</si>
  <si>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</si>
  <si>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</si>
  <si>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</si>
  <si>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</si>
  <si>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</si>
  <si>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</si>
  <si>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</si>
  <si>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</si>
  <si>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</si>
  <si>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</si>
  <si>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</si>
  <si>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</si>
  <si>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</si>
  <si>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</si>
  <si>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</si>
  <si>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</si>
  <si>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</si>
  <si>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</si>
  <si>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</si>
  <si>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</si>
  <si>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</si>
  <si>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</si>
  <si>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</si>
  <si>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</si>
  <si>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</si>
  <si>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</si>
  <si>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</si>
  <si>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</si>
  <si>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</si>
  <si>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</si>
  <si>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</si>
  <si>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</si>
  <si>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</si>
  <si>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</si>
  <si>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</si>
  <si>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</si>
  <si>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</si>
  <si>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</si>
  <si>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</si>
  <si>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</si>
  <si>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</si>
  <si>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</si>
  <si>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</si>
  <si>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</si>
  <si>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</si>
  <si>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</si>
  <si>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</si>
  <si>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</si>
  <si>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</si>
  <si>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</si>
  <si>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</si>
  <si>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</si>
  <si>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</si>
  <si>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</si>
  <si>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</si>
  <si>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</si>
  <si>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</si>
  <si>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</si>
  <si>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</si>
  <si>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</si>
  <si>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</si>
  <si>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</si>
  <si>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</si>
  <si>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</si>
  <si>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</si>
  <si>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</si>
  <si>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</si>
  <si>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</si>
  <si>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</si>
  <si>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</si>
  <si>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</si>
  <si>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</si>
  <si>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</si>
  <si>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</si>
  <si>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</si>
  <si>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</si>
  <si>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</si>
  <si>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</si>
  <si>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</si>
  <si>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</si>
  <si>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</si>
  <si>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</si>
  <si>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</si>
  <si>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</si>
  <si>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</si>
  <si>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</si>
  <si>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</si>
  <si>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</si>
  <si>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</si>
  <si>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</si>
  <si>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</si>
  <si>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</si>
  <si>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</si>
  <si>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</si>
  <si>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</si>
  <si>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</si>
  <si>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</si>
  <si>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</si>
  <si>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</si>
  <si>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</si>
  <si>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</si>
  <si>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</si>
  <si>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</si>
  <si>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</si>
  <si>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</si>
  <si>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</si>
  <si>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</si>
  <si>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</si>
  <si>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</si>
  <si>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</si>
  <si>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</si>
  <si>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</si>
  <si>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</si>
  <si>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</si>
  <si>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</si>
  <si>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</si>
  <si>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</si>
  <si>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</si>
  <si>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</si>
  <si>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</si>
  <si>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</si>
  <si>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</si>
  <si>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</si>
  <si>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</si>
  <si>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</si>
  <si>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</si>
  <si>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</si>
  <si>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</si>
  <si>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</si>
  <si>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</si>
  <si>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</si>
  <si>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</si>
  <si>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</si>
  <si>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</si>
  <si>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</si>
  <si>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</si>
  <si>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</si>
  <si>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</si>
  <si>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</si>
  <si>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</si>
  <si>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</si>
  <si>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</si>
  <si>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</si>
  <si>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</si>
  <si>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</si>
  <si>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</si>
  <si>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</si>
  <si>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</si>
  <si>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</si>
  <si>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</si>
  <si>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</si>
  <si>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</si>
  <si>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</si>
  <si>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</si>
  <si>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</si>
  <si>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</si>
  <si>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</si>
  <si>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</si>
  <si>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</si>
  <si>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</si>
  <si>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</si>
  <si>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</si>
  <si>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</si>
  <si>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</si>
  <si>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</si>
  <si>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</si>
  <si>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</si>
  <si>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</si>
  <si>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</si>
  <si>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</si>
  <si>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</si>
  <si>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</si>
  <si>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</si>
  <si>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</si>
  <si>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</si>
  <si>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</si>
  <si>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</si>
  <si>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</si>
  <si>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</si>
  <si>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</si>
  <si>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</si>
  <si>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</si>
  <si>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</si>
  <si>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</si>
  <si>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</si>
  <si>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</si>
  <si>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</si>
  <si>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</si>
  <si>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</si>
  <si>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</si>
  <si>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</si>
  <si>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</si>
  <si>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</si>
  <si>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</si>
  <si>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</si>
  <si>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</si>
  <si>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</si>
  <si>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</si>
  <si>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</si>
  <si>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</si>
  <si>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</si>
  <si>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</si>
  <si>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</si>
  <si>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</si>
  <si>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</si>
  <si>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</si>
  <si>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</si>
  <si>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</si>
  <si>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</si>
  <si>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</si>
  <si>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</si>
  <si>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</si>
  <si>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</si>
  <si>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</si>
  <si>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</si>
  <si>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</si>
  <si>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</si>
  <si>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</si>
  <si>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</si>
  <si>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</si>
  <si>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</si>
  <si>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</si>
  <si>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</si>
  <si>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</si>
  <si>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</si>
  <si>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</si>
  <si>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</si>
  <si>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</si>
  <si>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</si>
  <si>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</si>
  <si>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</si>
  <si>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</si>
  <si>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</si>
  <si>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</si>
  <si>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</si>
  <si>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</si>
  <si>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</si>
  <si>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</si>
  <si>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</si>
  <si>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</si>
  <si>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</si>
  <si>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</si>
  <si>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</si>
  <si>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</si>
  <si>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</si>
  <si>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</si>
  <si>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</si>
  <si>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</si>
  <si>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</si>
  <si>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</si>
  <si>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</si>
  <si>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</si>
  <si>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</si>
  <si>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</si>
  <si>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</si>
  <si>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</si>
  <si>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</si>
  <si>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</si>
  <si>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</si>
  <si>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</si>
  <si>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</si>
  <si>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</si>
  <si>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</si>
  <si>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</si>
  <si>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</si>
  <si>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</si>
  <si>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</si>
  <si>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</si>
  <si>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</si>
  <si>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</si>
  <si>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</si>
  <si>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</si>
  <si>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</si>
  <si>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</si>
  <si>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</si>
  <si>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</si>
  <si>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</si>
  <si>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</si>
  <si>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</si>
  <si>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</si>
  <si>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</si>
  <si>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</si>
  <si>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</si>
  <si>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</si>
  <si>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</si>
  <si>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</si>
  <si>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</si>
  <si>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</si>
  <si>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</si>
  <si>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</si>
  <si>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</si>
  <si>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</si>
  <si>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</si>
  <si>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</si>
  <si>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</si>
  <si>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</si>
  <si>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</si>
  <si>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</si>
  <si>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</si>
  <si>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</si>
  <si>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</si>
  <si>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</si>
  <si>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</si>
  <si>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</si>
  <si>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</si>
  <si>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</si>
  <si>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</si>
  <si>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</si>
  <si>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</si>
  <si>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</si>
  <si>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</si>
  <si>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</si>
  <si>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</si>
  <si>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</si>
  <si>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</si>
  <si>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</si>
  <si>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</si>
  <si>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</si>
  <si>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</si>
  <si>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</si>
  <si>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</si>
  <si>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</si>
  <si>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</si>
  <si>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</si>
  <si>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</si>
  <si>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</si>
  <si>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</si>
  <si>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</si>
  <si>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</si>
  <si>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</si>
  <si>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</si>
  <si>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</si>
  <si>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</si>
  <si>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</si>
  <si>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</si>
  <si>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</si>
  <si>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</si>
  <si>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</si>
  <si>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</si>
  <si>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</si>
  <si>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</si>
  <si>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</si>
  <si>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</si>
  <si>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</si>
  <si>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</si>
  <si>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</si>
  <si>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</si>
  <si>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</si>
  <si>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</si>
  <si>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</si>
  <si>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</si>
  <si>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</si>
  <si>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</si>
  <si>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</si>
  <si>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</si>
  <si>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</si>
  <si>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</si>
  <si>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</si>
  <si>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</si>
  <si>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</si>
  <si>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</si>
  <si>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</si>
  <si>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</si>
  <si>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</si>
  <si>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</si>
  <si>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</si>
  <si>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</si>
  <si>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</si>
  <si>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</si>
  <si>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</si>
  <si>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</si>
  <si>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</si>
  <si>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</si>
  <si>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</si>
  <si>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</si>
  <si>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</si>
  <si>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</si>
  <si>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</si>
  <si>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</si>
  <si>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</si>
  <si>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</si>
  <si>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</si>
  <si>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</si>
  <si>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</si>
  <si>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</si>
  <si>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</si>
  <si>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</si>
  <si>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</si>
  <si>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</si>
  <si>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</si>
  <si>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</si>
  <si>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</si>
  <si>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</si>
  <si>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</si>
  <si>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</si>
  <si>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</si>
  <si>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</si>
  <si>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</si>
  <si>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</si>
  <si>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</si>
  <si>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</si>
  <si>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</si>
  <si>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</si>
  <si>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</si>
  <si>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</si>
  <si>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</si>
  <si>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</si>
  <si>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</si>
  <si>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</si>
  <si>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</si>
  <si>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</si>
  <si>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</si>
  <si>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</si>
  <si>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</si>
  <si>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</si>
  <si>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</si>
  <si>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</si>
  <si>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</si>
  <si>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</si>
  <si>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</si>
  <si>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</si>
  <si>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</si>
  <si>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</si>
  <si>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</si>
  <si>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</si>
  <si>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</si>
  <si>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</si>
  <si>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</si>
  <si>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</si>
  <si>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</si>
  <si>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</si>
  <si>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</si>
  <si>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</si>
  <si>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</si>
  <si>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</si>
  <si>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</si>
  <si>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</si>
  <si>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</si>
  <si>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</si>
  <si>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</si>
  <si>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</si>
  <si>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</si>
  <si>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</si>
  <si>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</si>
  <si>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</si>
  <si>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</si>
  <si>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</si>
  <si>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</si>
  <si>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</si>
  <si>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</si>
  <si>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</si>
  <si>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</si>
  <si>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</si>
  <si>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</si>
  <si>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</si>
  <si>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</si>
  <si>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</si>
  <si>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</si>
  <si>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</si>
  <si>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</si>
  <si>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</si>
  <si>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</si>
  <si>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</si>
  <si>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</si>
  <si>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</si>
  <si>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</si>
  <si>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</si>
  <si>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</si>
  <si>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</si>
  <si>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</si>
  <si>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</si>
  <si>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</si>
  <si>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</si>
  <si>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</si>
  <si>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</si>
  <si>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</si>
  <si>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</si>
  <si>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</si>
  <si>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</si>
  <si>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</si>
  <si>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</si>
  <si>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</si>
  <si>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</si>
  <si>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</si>
  <si>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</si>
  <si>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</si>
  <si>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</si>
  <si>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</si>
  <si>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</si>
  <si>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</si>
  <si>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</si>
  <si>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</si>
  <si>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</si>
  <si>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</si>
  <si>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</si>
  <si>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</si>
  <si>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</si>
  <si>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</si>
  <si>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</si>
  <si>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</si>
  <si>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</si>
  <si>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</si>
  <si>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</si>
  <si>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</si>
  <si>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</si>
  <si>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</si>
  <si>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</si>
  <si>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</si>
  <si>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</si>
  <si>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</si>
  <si>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</si>
  <si>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</si>
  <si>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</si>
  <si>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</si>
  <si>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</si>
  <si>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</si>
  <si>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</si>
  <si>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</si>
  <si>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</si>
  <si>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</si>
  <si>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</si>
  <si>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</si>
  <si>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</si>
  <si>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</si>
  <si>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</si>
  <si>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</si>
  <si>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</si>
  <si>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</si>
  <si>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</si>
  <si>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</si>
  <si>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</si>
  <si>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</si>
  <si>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</si>
  <si>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</si>
  <si>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</si>
  <si>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</si>
  <si>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</si>
  <si>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</si>
  <si>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</si>
  <si>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</si>
  <si>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</si>
  <si>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</si>
  <si>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</si>
  <si>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</si>
  <si>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</si>
  <si>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</si>
  <si>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</si>
  <si>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</si>
  <si>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</si>
  <si>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</si>
  <si>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</si>
  <si>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</si>
  <si>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</si>
  <si>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</si>
  <si>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</si>
  <si>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</si>
  <si>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</si>
  <si>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</si>
  <si>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</si>
  <si>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</si>
  <si>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</si>
  <si>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</si>
  <si>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</si>
  <si>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</si>
  <si>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</si>
  <si>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</si>
  <si>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</si>
  <si>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</si>
  <si>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</si>
  <si>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</si>
  <si>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</si>
  <si>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</si>
  <si>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</si>
  <si>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</si>
  <si>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</si>
  <si>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</si>
  <si>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</si>
  <si>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</si>
  <si>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</si>
  <si>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</si>
  <si>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</si>
  <si>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</si>
  <si>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</si>
  <si>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</si>
  <si>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</si>
  <si>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</si>
  <si>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</si>
  <si>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</si>
  <si>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</si>
  <si>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</si>
  <si>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</si>
  <si>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</si>
  <si>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</si>
  <si>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</si>
  <si>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</si>
  <si>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</si>
  <si>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</si>
  <si>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</si>
  <si>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</si>
  <si>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</si>
  <si>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</si>
  <si>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</si>
  <si>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</si>
  <si>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</si>
  <si>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</si>
  <si>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</si>
  <si>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</si>
  <si>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</si>
  <si>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</si>
  <si>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</si>
  <si>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</si>
  <si>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</si>
  <si>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</si>
  <si>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</si>
  <si>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</si>
  <si>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</si>
  <si>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</si>
  <si>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</si>
  <si>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</si>
  <si>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</si>
  <si>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</si>
  <si>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</si>
  <si>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</si>
  <si>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</si>
  <si>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</si>
  <si>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</si>
  <si>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</si>
  <si>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</si>
  <si>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</si>
  <si>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</si>
  <si>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</si>
  <si>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</si>
  <si>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</si>
  <si>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</si>
  <si>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</si>
  <si>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</si>
  <si>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</si>
  <si>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</si>
  <si>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</si>
  <si>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</si>
  <si>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</si>
  <si>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</si>
  <si>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</si>
  <si>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</si>
  <si>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</si>
  <si>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</si>
  <si>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</si>
  <si>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</si>
  <si>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</si>
  <si>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</si>
  <si>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</si>
  <si>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</si>
  <si>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</si>
  <si>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</si>
  <si>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</si>
  <si>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</si>
  <si>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</si>
  <si>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</si>
  <si>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</si>
  <si>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</si>
  <si>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</si>
  <si>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</si>
  <si>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</si>
  <si>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</si>
  <si>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</si>
  <si>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</si>
  <si>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</si>
  <si>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</si>
  <si>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</si>
  <si>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</si>
  <si>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</si>
  <si>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</si>
  <si>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</si>
  <si>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</si>
  <si>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</si>
  <si>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</si>
  <si>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</si>
  <si>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</si>
  <si>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</si>
  <si>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</si>
  <si>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</si>
  <si>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</si>
  <si>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</si>
  <si>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</si>
  <si>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</si>
  <si>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</si>
  <si>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</si>
  <si>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</si>
  <si>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</si>
  <si>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</si>
  <si>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</si>
  <si>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</si>
  <si>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</si>
  <si>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</si>
  <si>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</si>
  <si>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</si>
  <si>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</si>
  <si>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</si>
  <si>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</si>
  <si>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</si>
  <si>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</si>
  <si>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</si>
  <si>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</si>
  <si>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</si>
  <si>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</si>
  <si>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</si>
  <si>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</si>
  <si>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</si>
  <si>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</si>
  <si>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</si>
  <si>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</si>
  <si>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</si>
  <si>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</si>
  <si>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</si>
  <si>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</si>
  <si>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</si>
  <si>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</si>
  <si>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</si>
  <si>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</si>
  <si>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</si>
  <si>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</si>
  <si>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</si>
  <si>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</si>
  <si>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</si>
  <si>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</si>
  <si>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</si>
  <si>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</si>
  <si>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</si>
  <si>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</si>
  <si>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</si>
  <si>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</si>
  <si>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</si>
  <si>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</si>
  <si>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</si>
  <si>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</si>
  <si>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</si>
  <si>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</si>
  <si>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</si>
  <si>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</si>
  <si>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</si>
  <si>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</si>
  <si>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</si>
  <si>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</si>
  <si>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</si>
  <si>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</si>
  <si>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</si>
  <si>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</si>
  <si>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</si>
  <si>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</si>
  <si>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</si>
  <si>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</si>
  <si>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</si>
  <si>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</si>
  <si>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</si>
  <si>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</si>
  <si>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</si>
  <si>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</si>
  <si>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</si>
  <si>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</si>
  <si>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</si>
  <si>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</si>
  <si>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</si>
  <si>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</si>
  <si>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</si>
  <si>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</si>
  <si>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</si>
  <si>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</si>
  <si>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</si>
  <si>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</si>
  <si>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</si>
  <si>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</si>
  <si>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</si>
  <si>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</si>
  <si>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</si>
  <si>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</si>
  <si>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</si>
  <si>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</si>
  <si>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</si>
  <si>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</si>
  <si>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</si>
  <si>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</si>
  <si>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</si>
  <si>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</si>
  <si>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</si>
  <si>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</si>
  <si>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</si>
  <si>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</si>
  <si>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</si>
  <si>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</si>
  <si>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</si>
  <si>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</si>
  <si>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</si>
  <si>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</si>
  <si>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</si>
  <si>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</si>
  <si>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</si>
  <si>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</si>
  <si>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</si>
  <si>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</si>
  <si>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</si>
  <si>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</si>
  <si>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</si>
  <si>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</si>
  <si>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</si>
  <si>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</si>
  <si>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</si>
  <si>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</si>
  <si>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</si>
  <si>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</si>
  <si>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</si>
  <si>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</si>
  <si>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</si>
  <si>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</si>
  <si>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</si>
  <si>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</si>
  <si>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</si>
  <si>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</si>
  <si>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</si>
  <si>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</si>
  <si>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</si>
  <si>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</si>
  <si>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</si>
  <si>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</si>
  <si>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</si>
  <si>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</si>
  <si>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</si>
  <si>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</si>
  <si>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</si>
  <si>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</si>
  <si>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</si>
  <si>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</si>
  <si>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</si>
  <si>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</si>
  <si>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</si>
  <si>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</si>
  <si>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</si>
  <si>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</si>
  <si>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</si>
  <si>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</si>
  <si>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</si>
  <si>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</si>
  <si>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</si>
  <si>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</si>
  <si>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</si>
  <si>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</si>
  <si>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</si>
  <si>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</si>
  <si>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</si>
  <si>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</si>
  <si>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</si>
  <si>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</si>
  <si>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</si>
  <si>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</si>
  <si>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</si>
  <si>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</si>
  <si>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</si>
  <si>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</si>
  <si>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</si>
  <si>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</si>
  <si>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</si>
  <si>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</si>
  <si>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</si>
  <si>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</si>
  <si>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</si>
  <si>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</si>
  <si>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</si>
  <si>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</si>
  <si>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</si>
  <si>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</si>
  <si>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</si>
  <si>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</si>
  <si>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</si>
  <si>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</si>
  <si>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</si>
  <si>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</si>
  <si>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</si>
  <si>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</si>
  <si>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</si>
  <si>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</si>
  <si>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</si>
  <si>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</si>
  <si>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</si>
  <si>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</si>
  <si>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</si>
  <si>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</si>
  <si>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</si>
  <si>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</si>
  <si>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</si>
  <si>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</si>
  <si>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</si>
  <si>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</si>
  <si>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</si>
  <si>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</si>
  <si>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</si>
  <si>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</si>
  <si>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</si>
  <si>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</si>
  <si>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</si>
  <si>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</si>
  <si>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</si>
  <si>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</si>
  <si>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</si>
  <si>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</si>
  <si>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</si>
  <si>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</si>
  <si>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</si>
  <si>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</si>
  <si>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</si>
  <si>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</si>
  <si>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</si>
  <si>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</si>
  <si>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</si>
  <si>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</si>
  <si>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</si>
  <si>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</si>
  <si>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</si>
  <si>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</si>
  <si>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</si>
  <si>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</si>
  <si>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</si>
  <si>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</si>
  <si>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</si>
  <si>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</si>
  <si>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</si>
  <si>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</si>
  <si>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</si>
  <si>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</si>
  <si>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</si>
  <si>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</si>
  <si>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</si>
  <si>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</si>
  <si>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</si>
  <si>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</si>
  <si>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</si>
  <si>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</si>
  <si>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</si>
  <si>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</si>
  <si>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</si>
  <si>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</si>
  <si>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</si>
  <si>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</si>
  <si>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</si>
  <si>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</si>
  <si>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</si>
  <si>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</si>
  <si>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</si>
  <si>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</si>
  <si>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</si>
  <si>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</si>
  <si>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</si>
  <si>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</si>
  <si>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</si>
  <si>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</si>
  <si>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</si>
  <si>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</si>
  <si>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</si>
  <si>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</si>
  <si>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</si>
  <si>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</si>
  <si>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</si>
  <si>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</si>
  <si>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</si>
  <si>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</si>
  <si>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</si>
  <si>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</si>
  <si>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</si>
  <si>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</si>
  <si>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</si>
  <si>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</si>
  <si>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</si>
  <si>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</si>
  <si>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</si>
  <si>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</si>
  <si>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</si>
  <si>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</si>
  <si>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</si>
  <si>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</si>
  <si>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</si>
  <si>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</si>
  <si>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</si>
  <si>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</si>
  <si>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</si>
  <si>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</si>
  <si>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</si>
  <si>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</si>
  <si>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</si>
  <si>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</si>
  <si>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</si>
  <si>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</si>
  <si>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</si>
  <si>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</si>
  <si>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</si>
  <si>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</si>
  <si>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</si>
  <si>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</si>
  <si>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</si>
  <si>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</si>
  <si>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</si>
  <si>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</si>
  <si>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</si>
  <si>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</si>
  <si>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</si>
  <si>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</si>
  <si>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</si>
  <si>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</si>
  <si>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</si>
  <si>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</si>
  <si>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</si>
  <si>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</si>
  <si>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</si>
  <si>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</si>
  <si>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</si>
  <si>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</si>
  <si>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</si>
  <si>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</si>
  <si>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</si>
  <si>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</si>
  <si>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</si>
  <si>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</si>
  <si>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</si>
  <si>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</si>
  <si>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</si>
  <si>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</si>
  <si>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</si>
  <si>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</si>
  <si>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</si>
  <si>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</si>
  <si>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</si>
  <si>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</si>
  <si>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</si>
  <si>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</si>
  <si>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</si>
  <si>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</si>
  <si>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</si>
  <si>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</si>
  <si>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</si>
  <si>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</si>
  <si>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</si>
  <si>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</si>
  <si>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</si>
  <si>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</si>
  <si>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</si>
  <si>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</si>
  <si>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</si>
  <si>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</si>
  <si>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</si>
  <si>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</si>
  <si>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</si>
  <si>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</si>
  <si>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</si>
  <si>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</si>
  <si>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</si>
  <si>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</si>
  <si>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</si>
  <si>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</si>
  <si>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</si>
  <si>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</si>
  <si>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</si>
  <si>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</si>
  <si>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</si>
  <si>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</si>
  <si>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</si>
  <si>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</si>
  <si>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</si>
  <si>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</si>
  <si>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</si>
  <si>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</si>
  <si>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</si>
  <si>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</si>
  <si>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</si>
  <si>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</si>
  <si>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</si>
  <si>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</si>
  <si>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</si>
  <si>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</si>
  <si>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</si>
  <si>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</si>
  <si>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</si>
  <si>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</si>
  <si>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</si>
  <si>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</si>
  <si>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</si>
  <si>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</si>
  <si>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</si>
  <si>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</si>
  <si>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</si>
  <si>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</si>
  <si>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</si>
  <si>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</si>
  <si>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</si>
  <si>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</si>
  <si>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</si>
  <si>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</si>
  <si>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</si>
  <si>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</si>
  <si>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</si>
  <si>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</si>
  <si>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</si>
  <si>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</si>
  <si>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</si>
  <si>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</si>
  <si>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</si>
  <si>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</si>
  <si>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</si>
  <si>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</si>
  <si>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</si>
  <si>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</si>
  <si>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</si>
  <si>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</si>
  <si>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</si>
  <si>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</si>
  <si>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</si>
  <si>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</si>
  <si>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</si>
  <si>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</si>
  <si>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</si>
  <si>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</si>
  <si>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</si>
  <si>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</si>
  <si>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</si>
  <si>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</si>
  <si>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</si>
  <si>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</si>
  <si>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</si>
  <si>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</si>
  <si>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</si>
  <si>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</si>
  <si>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</si>
  <si>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</si>
  <si>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</si>
  <si>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</si>
  <si>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</si>
  <si>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</si>
  <si>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</si>
  <si>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</si>
  <si>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</si>
  <si>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</si>
  <si>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</si>
  <si>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</si>
  <si>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</si>
  <si>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</si>
  <si>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</si>
  <si>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</si>
  <si>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</si>
  <si>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</si>
  <si>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</si>
  <si>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</si>
  <si>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</si>
  <si>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</si>
  <si>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</si>
  <si>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</si>
  <si>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</si>
  <si>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</si>
  <si>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</si>
  <si>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</si>
  <si>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</si>
  <si>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</si>
  <si>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</si>
  <si>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</si>
  <si>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</si>
  <si>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</si>
  <si>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</si>
  <si>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</si>
  <si>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</si>
  <si>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</si>
  <si>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</si>
  <si>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</si>
  <si>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</si>
  <si>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</si>
  <si>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</si>
  <si>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</si>
  <si>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</si>
  <si>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</si>
  <si>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</si>
  <si>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</si>
  <si>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</si>
  <si>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</si>
  <si>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</si>
  <si>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</si>
  <si>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</si>
  <si>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</si>
  <si>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</si>
  <si>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</si>
  <si>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</si>
  <si>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</si>
  <si>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</si>
  <si>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</si>
  <si>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</si>
  <si>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</si>
  <si>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</si>
  <si>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</si>
  <si>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</si>
  <si>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</si>
  <si>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</si>
  <si>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</si>
  <si>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</si>
  <si>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</si>
  <si>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</si>
  <si>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</si>
  <si>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</si>
  <si>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</si>
  <si>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</si>
  <si>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</si>
  <si>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</si>
  <si>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</si>
  <si>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</si>
  <si>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</si>
  <si>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</si>
  <si>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</si>
  <si>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</si>
  <si>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</si>
  <si>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</si>
  <si>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</si>
  <si>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</si>
  <si>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</si>
  <si>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</si>
  <si>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</si>
  <si>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</si>
  <si>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</si>
  <si>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</si>
  <si>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</si>
  <si>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</si>
  <si>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</si>
  <si>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</si>
  <si>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</si>
  <si>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</si>
  <si>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</si>
  <si>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</si>
  <si>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</si>
  <si>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</si>
  <si>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</si>
  <si>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</si>
  <si>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</si>
  <si>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</si>
  <si>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</si>
  <si>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</si>
  <si>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</si>
  <si>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</si>
  <si>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</si>
  <si>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</si>
  <si>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</si>
  <si>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</si>
  <si>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</si>
  <si>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</si>
  <si>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</si>
  <si>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</si>
  <si>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</si>
  <si>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</si>
  <si>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</si>
  <si>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</si>
  <si>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</si>
  <si>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</si>
  <si>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</si>
  <si>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</si>
  <si>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</si>
  <si>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</si>
  <si>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</si>
  <si>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</si>
  <si>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</si>
  <si>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</si>
  <si>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</si>
  <si>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</si>
  <si>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</si>
  <si>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</si>
  <si>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</si>
  <si>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</si>
  <si>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</si>
  <si>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</si>
  <si>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</si>
  <si>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</si>
  <si>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</si>
  <si>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</si>
  <si>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</si>
  <si>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</si>
  <si>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</si>
  <si>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</si>
  <si>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</si>
  <si>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</si>
  <si>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</si>
  <si>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</si>
  <si>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</si>
  <si>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</si>
  <si>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</si>
  <si>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</si>
  <si>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</si>
  <si>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</si>
  <si>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</si>
  <si>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</si>
  <si>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</si>
  <si>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</si>
  <si>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</si>
  <si>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</si>
  <si>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</si>
  <si>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</si>
  <si>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</si>
  <si>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</si>
  <si>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</si>
  <si>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</si>
  <si>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</si>
  <si>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</si>
  <si>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</si>
  <si>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</si>
  <si>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</si>
  <si>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</si>
  <si>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</si>
  <si>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</si>
  <si>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</si>
  <si>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</si>
  <si>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</si>
  <si>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</si>
  <si>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</si>
  <si>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</si>
  <si>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</si>
  <si>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</si>
  <si>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</si>
  <si>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</si>
  <si>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</si>
  <si>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</si>
  <si>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</si>
  <si>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</si>
  <si>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</si>
  <si>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</si>
  <si>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</si>
  <si>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</si>
  <si>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</si>
  <si>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</si>
  <si>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</si>
  <si>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</si>
  <si>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</si>
  <si>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</si>
  <si>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</si>
  <si>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</si>
  <si>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</si>
  <si>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</si>
  <si>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</si>
  <si>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</si>
  <si>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</si>
  <si>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</si>
  <si>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</si>
  <si>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</si>
  <si>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</si>
  <si>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</si>
  <si>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</si>
  <si>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</si>
  <si>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</si>
  <si>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</si>
  <si>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</si>
  <si>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</si>
  <si>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</si>
  <si>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</si>
  <si>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</si>
  <si>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</si>
  <si>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</si>
  <si>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</si>
  <si>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</si>
  <si>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</si>
  <si>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</si>
  <si>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</si>
  <si>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</si>
  <si>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</si>
  <si>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</si>
  <si>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</si>
  <si>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</si>
  <si>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</si>
  <si>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</si>
  <si>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</si>
  <si>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</si>
  <si>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</si>
  <si>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</si>
  <si>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</si>
  <si>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</si>
  <si>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</si>
  <si>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</si>
  <si>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</si>
  <si>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</si>
  <si>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</si>
  <si>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</si>
  <si>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</si>
  <si>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</si>
  <si>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</si>
  <si>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</si>
  <si>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</si>
  <si>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</si>
  <si>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</si>
  <si>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</si>
  <si>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</si>
  <si>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</si>
  <si>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</si>
  <si>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</si>
  <si>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</si>
  <si>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</si>
  <si>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</si>
  <si>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</si>
  <si>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</si>
  <si>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</si>
  <si>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</si>
  <si>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</si>
  <si>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</si>
  <si>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</si>
  <si>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</si>
  <si>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</si>
  <si>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</si>
  <si>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</si>
  <si>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</si>
  <si>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</si>
  <si>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</si>
  <si>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</si>
  <si>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</si>
  <si>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</si>
  <si>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</si>
  <si>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</si>
  <si>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</si>
  <si>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</si>
  <si>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</si>
  <si>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</si>
  <si>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</si>
  <si>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</si>
  <si>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</si>
  <si>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</si>
  <si>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</si>
  <si>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</si>
  <si>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</si>
  <si>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</si>
  <si>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</si>
  <si>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</si>
  <si>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</si>
  <si>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</si>
  <si>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</si>
  <si>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</si>
  <si>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</si>
  <si>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</si>
  <si>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</si>
  <si>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</si>
  <si>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</si>
  <si>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</si>
  <si>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</si>
  <si>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</si>
  <si>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</si>
  <si>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</si>
  <si>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</si>
  <si>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</si>
  <si>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</si>
  <si>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</si>
  <si>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</si>
  <si>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</si>
  <si>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</si>
  <si>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</si>
  <si>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</si>
  <si>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</si>
  <si>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</si>
  <si>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</si>
  <si>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</si>
  <si>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</si>
  <si>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</si>
  <si>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</si>
  <si>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</si>
  <si>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</si>
  <si>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</si>
  <si>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</si>
  <si>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</si>
  <si>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</si>
  <si>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</si>
  <si>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</si>
  <si>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</si>
  <si>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</si>
  <si>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</si>
  <si>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</si>
  <si>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</si>
  <si>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</si>
  <si>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</si>
  <si>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</si>
  <si>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</si>
  <si>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</si>
  <si>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</si>
  <si>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</si>
  <si>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</si>
  <si>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</si>
  <si>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</si>
  <si>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</si>
  <si>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</si>
  <si>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</si>
  <si>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</si>
  <si>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</si>
  <si>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</si>
  <si>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</si>
  <si>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</si>
  <si>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</si>
  <si>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</si>
  <si>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</si>
  <si>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</si>
  <si>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</si>
  <si>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</si>
  <si>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</si>
  <si>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</si>
  <si>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</si>
  <si>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</si>
  <si>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</si>
  <si>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</si>
  <si>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</si>
  <si>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</si>
  <si>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</si>
  <si>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</si>
  <si>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</si>
  <si>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</si>
  <si>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</si>
  <si>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</si>
  <si>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</si>
  <si>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</si>
  <si>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</si>
  <si>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</si>
  <si>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</si>
  <si>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</si>
  <si>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</si>
  <si>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</si>
  <si>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</si>
  <si>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</si>
  <si>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</si>
  <si>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</si>
  <si>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</si>
  <si>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</si>
  <si>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</si>
  <si>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</si>
  <si>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</si>
  <si>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</si>
  <si>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</si>
  <si>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</si>
  <si>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</si>
  <si>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</si>
  <si>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</si>
  <si>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</si>
  <si>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</si>
  <si>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</si>
  <si>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</si>
  <si>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</si>
  <si>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</si>
  <si>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</si>
  <si>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</si>
  <si>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</si>
  <si>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</si>
  <si>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</si>
  <si>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</si>
  <si>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</si>
  <si>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</si>
  <si>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</si>
  <si>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</si>
  <si>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</si>
  <si>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</si>
  <si>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</si>
  <si>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</si>
  <si>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</si>
  <si>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</si>
  <si>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</si>
  <si>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</si>
  <si>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</si>
  <si>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</si>
  <si>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</si>
  <si>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</si>
  <si>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</si>
  <si>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</si>
  <si>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</si>
  <si>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</si>
  <si>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</si>
  <si>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</si>
  <si>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</si>
  <si>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</si>
  <si>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</si>
  <si>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</si>
  <si>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</si>
  <si>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</si>
  <si>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</si>
  <si>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</si>
  <si>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</si>
  <si>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</si>
  <si>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</si>
  <si>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</si>
  <si>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</si>
  <si>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</si>
  <si>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</si>
  <si>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</si>
  <si>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</si>
  <si>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</si>
  <si>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</si>
  <si>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</si>
  <si>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</si>
  <si>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</si>
  <si>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</si>
  <si>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</si>
  <si>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</si>
  <si>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</si>
  <si>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</si>
  <si>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</si>
  <si>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</si>
  <si>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</si>
  <si>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</si>
  <si>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</si>
  <si>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</si>
  <si>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</si>
  <si>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</si>
  <si>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</si>
  <si>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</si>
  <si>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</si>
  <si>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</si>
  <si>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</si>
  <si>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</si>
  <si>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</si>
  <si>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</si>
  <si>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</si>
  <si>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</si>
  <si>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</si>
  <si>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</si>
  <si>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</si>
  <si>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</si>
  <si>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</si>
  <si>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</si>
  <si>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</si>
  <si>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</si>
  <si>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</si>
  <si>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</si>
  <si>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</si>
  <si>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</si>
  <si>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</si>
  <si>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</si>
  <si>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</si>
  <si>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</si>
  <si>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</si>
  <si>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</si>
  <si>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</si>
  <si>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</si>
  <si>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</si>
  <si>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</si>
  <si>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</si>
  <si>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</si>
  <si>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</si>
  <si>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</si>
  <si>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</si>
  <si>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</si>
  <si>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</si>
  <si>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</si>
  <si>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</si>
  <si>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</si>
  <si>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</si>
  <si>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</si>
  <si>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</si>
  <si>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</si>
  <si>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</si>
  <si>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</si>
  <si>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</si>
  <si>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</si>
  <si>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</si>
  <si>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</si>
  <si>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</si>
  <si>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</si>
  <si>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</si>
  <si>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</si>
  <si>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</si>
  <si>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</si>
  <si>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</si>
  <si>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</si>
  <si>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</si>
  <si>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</si>
  <si>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</si>
  <si>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</si>
  <si>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</si>
  <si>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</si>
  <si>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</si>
  <si>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</si>
  <si>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</si>
  <si>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</si>
  <si>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</si>
  <si>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</si>
  <si>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</si>
  <si>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</si>
  <si>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</si>
  <si>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</si>
  <si>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</si>
  <si>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</si>
  <si>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</si>
  <si>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</si>
  <si>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</si>
  <si>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</si>
  <si>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</si>
  <si>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</si>
  <si>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</si>
  <si>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</si>
  <si>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</si>
  <si>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</si>
  <si>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</si>
  <si>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</si>
  <si>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</si>
  <si>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</si>
  <si>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</si>
  <si>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</si>
  <si>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</si>
  <si>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</si>
  <si>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</si>
  <si>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</si>
  <si>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</si>
  <si>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</si>
  <si>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</si>
  <si>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</si>
  <si>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</si>
  <si>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</si>
  <si>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</si>
  <si>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</si>
  <si>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</si>
  <si>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</si>
  <si>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</si>
  <si>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</si>
  <si>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</si>
  <si>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</si>
  <si>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</si>
  <si>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</si>
  <si>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</si>
  <si>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</si>
  <si>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</si>
  <si>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</si>
  <si>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</si>
  <si>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</si>
  <si>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</si>
  <si>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</si>
  <si>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</si>
  <si>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</si>
  <si>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</si>
  <si>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</si>
  <si>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</si>
  <si>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</si>
  <si>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</si>
  <si>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</si>
  <si>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</si>
  <si>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</si>
  <si>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</si>
  <si>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</si>
  <si>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</si>
  <si>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</si>
  <si>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</si>
  <si>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</si>
  <si>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</si>
  <si>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</si>
  <si>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</si>
  <si>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</si>
  <si>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</si>
  <si>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</si>
  <si>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</si>
  <si>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</si>
  <si>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</si>
  <si>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</si>
  <si>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</si>
  <si>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</si>
  <si>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</si>
  <si>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</si>
  <si>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</si>
  <si>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</si>
  <si>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</si>
  <si>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</si>
  <si>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</si>
  <si>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</si>
  <si>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</si>
  <si>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</si>
  <si>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</si>
  <si>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</si>
  <si>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</si>
  <si>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</si>
  <si>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</si>
  <si>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</si>
  <si>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</si>
  <si>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</si>
  <si>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</si>
  <si>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</si>
  <si>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</si>
  <si>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</si>
  <si>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</si>
  <si>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</si>
  <si>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</si>
  <si>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</si>
  <si>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</si>
  <si>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</si>
  <si>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</si>
  <si>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</si>
  <si>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</si>
  <si>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</si>
  <si>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</si>
  <si>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</si>
  <si>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</si>
  <si>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</si>
  <si>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</si>
  <si>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</si>
  <si>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</si>
  <si>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</si>
  <si>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</si>
  <si>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</si>
  <si>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</si>
  <si>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</si>
  <si>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</si>
  <si>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</si>
  <si>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</si>
  <si>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</si>
  <si>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</si>
  <si>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</si>
  <si>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</si>
  <si>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</si>
  <si>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</si>
  <si>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</si>
  <si>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</si>
  <si>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</si>
  <si>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</si>
  <si>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</si>
  <si>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</si>
  <si>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</si>
  <si>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</si>
  <si>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</si>
  <si>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</si>
  <si>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</si>
  <si>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</si>
  <si>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</si>
  <si>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</si>
  <si>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</si>
  <si>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</si>
  <si>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</si>
  <si>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</si>
  <si>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</si>
  <si>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</si>
  <si>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</si>
  <si>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</si>
  <si>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</si>
  <si>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</si>
  <si>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</si>
  <si>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</si>
  <si>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</si>
  <si>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</si>
  <si>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</si>
  <si>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</si>
  <si>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</si>
  <si>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</si>
  <si>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</si>
  <si>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</si>
  <si>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</si>
  <si>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</si>
  <si>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</si>
  <si>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</si>
  <si>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</si>
  <si>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</si>
  <si>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</si>
  <si>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</si>
  <si>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</si>
  <si>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</si>
  <si>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</si>
  <si>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</si>
  <si>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</si>
  <si>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</si>
  <si>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</si>
  <si>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</si>
  <si>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</si>
  <si>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</si>
  <si>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</si>
  <si>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</si>
  <si>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</si>
  <si>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</si>
  <si>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</si>
  <si>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</si>
  <si>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</si>
  <si>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</si>
  <si>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</si>
  <si>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</si>
  <si>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</si>
  <si>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</si>
  <si>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</si>
  <si>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</si>
  <si>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</si>
  <si>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</si>
  <si>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</si>
  <si>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</si>
  <si>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</si>
  <si>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</si>
  <si>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</si>
  <si>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</si>
  <si>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</si>
  <si>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</si>
  <si>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</si>
  <si>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</si>
  <si>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</si>
  <si>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</si>
  <si>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</si>
  <si>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</si>
  <si>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</si>
  <si>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</si>
  <si>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</si>
  <si>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</si>
  <si>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</si>
  <si>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</si>
  <si>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</si>
  <si>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</si>
  <si>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</si>
  <si>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</si>
  <si>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</si>
  <si>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</si>
  <si>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</si>
  <si>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</si>
  <si>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</si>
  <si>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</si>
  <si>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</si>
  <si>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</si>
  <si>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</si>
  <si>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</si>
  <si>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</si>
  <si>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</si>
  <si>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</si>
  <si>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</si>
  <si>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</si>
  <si>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</si>
  <si>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</si>
  <si>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</si>
  <si>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</si>
  <si>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</si>
  <si>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</si>
  <si>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</si>
  <si>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</si>
  <si>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</si>
  <si>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</si>
  <si>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</si>
  <si>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</si>
  <si>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</si>
  <si>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</si>
  <si>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</si>
  <si>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</si>
  <si>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</si>
  <si>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</si>
  <si>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</si>
  <si>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</si>
  <si>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</si>
  <si>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</si>
  <si>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</si>
  <si>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</si>
  <si>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</si>
  <si>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</si>
  <si>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</si>
  <si>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</si>
  <si>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</si>
  <si>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</si>
  <si>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</si>
  <si>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</si>
  <si>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</si>
  <si>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</si>
  <si>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</si>
  <si>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</si>
  <si>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</si>
  <si>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</si>
  <si>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</si>
  <si>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</si>
  <si>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</si>
  <si>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</si>
  <si>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</si>
  <si>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</si>
  <si>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</si>
  <si>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</si>
  <si>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</si>
  <si>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</si>
  <si>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</si>
  <si>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</si>
  <si>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</si>
  <si>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</si>
  <si>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</si>
  <si>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</si>
  <si>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</si>
  <si>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</si>
  <si>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</si>
  <si>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</si>
  <si>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</si>
  <si>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</si>
  <si>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</si>
  <si>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</si>
  <si>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</si>
  <si>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</si>
  <si>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</si>
  <si>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</si>
  <si>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</si>
  <si>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</si>
  <si>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</si>
  <si>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</si>
  <si>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</si>
  <si>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</si>
  <si>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</si>
  <si>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</si>
  <si>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</si>
  <si>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</si>
  <si>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</si>
  <si>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</si>
  <si>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</si>
  <si>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</si>
  <si>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</si>
  <si>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</si>
  <si>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</si>
  <si>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</si>
  <si>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</si>
  <si>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</si>
  <si>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</si>
  <si>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</si>
  <si>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</si>
  <si>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</si>
  <si>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</si>
  <si>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</si>
  <si>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</si>
  <si>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</si>
  <si>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</si>
  <si>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</si>
  <si>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</si>
  <si>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</si>
  <si>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</si>
  <si>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</si>
  <si>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</si>
  <si>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</si>
  <si>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</si>
  <si>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</si>
  <si>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</si>
  <si>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</si>
  <si>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</si>
  <si>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</si>
  <si>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</si>
  <si>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</si>
  <si>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</si>
  <si>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</si>
  <si>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</si>
  <si>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</si>
  <si>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</si>
  <si>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</si>
  <si>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</si>
  <si>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</si>
  <si>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</si>
  <si>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</si>
  <si>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</si>
  <si>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</si>
  <si>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</si>
  <si>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</si>
  <si>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</si>
  <si>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</si>
  <si>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</si>
  <si>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</si>
  <si>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</si>
  <si>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</si>
  <si>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</si>
  <si>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</si>
  <si>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</si>
  <si>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</si>
  <si>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</si>
  <si>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</si>
  <si>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</si>
  <si>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</si>
  <si>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</si>
  <si>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</si>
  <si>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</si>
  <si>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</si>
  <si>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</si>
  <si>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</si>
  <si>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</si>
  <si>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</si>
  <si>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</si>
  <si>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</si>
  <si>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</si>
  <si>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</si>
  <si>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</si>
  <si>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</si>
  <si>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</si>
  <si>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</si>
  <si>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</si>
  <si>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</si>
  <si>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</si>
  <si>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</si>
  <si>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</si>
  <si>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</si>
  <si>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</si>
  <si>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</si>
  <si>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</si>
  <si>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</si>
  <si>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</si>
  <si>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</si>
  <si>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</si>
  <si>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</si>
  <si>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</si>
  <si>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</si>
  <si>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</si>
  <si>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</si>
  <si>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</si>
  <si>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</si>
  <si>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</si>
  <si>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</si>
  <si>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</si>
  <si>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</si>
  <si>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</si>
  <si>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</si>
  <si>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</si>
  <si>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</si>
  <si>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</si>
  <si>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</si>
  <si>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</si>
  <si>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</si>
  <si>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</si>
  <si>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</si>
  <si>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</si>
  <si>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</si>
  <si>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</si>
  <si>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</si>
  <si>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</si>
  <si>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</si>
  <si>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</si>
  <si>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</si>
  <si>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</si>
  <si>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</si>
  <si>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</si>
  <si>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</si>
  <si>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</si>
  <si>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</si>
  <si>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</si>
  <si>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</si>
  <si>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</si>
  <si>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</si>
  <si>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</si>
  <si>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</si>
  <si>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</si>
  <si>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</si>
  <si>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</si>
  <si>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</si>
  <si>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</si>
  <si>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</si>
  <si>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</si>
  <si>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</si>
  <si>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</si>
  <si>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</si>
  <si>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</si>
  <si>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</si>
  <si>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</si>
  <si>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</si>
  <si>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</si>
  <si>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</si>
  <si>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</si>
  <si>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</si>
  <si>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</si>
  <si>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</si>
  <si>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</si>
  <si>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</si>
  <si>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</si>
  <si>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</si>
  <si>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</si>
  <si>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</si>
  <si>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</si>
  <si>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</si>
  <si>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</si>
  <si>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</si>
  <si>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</si>
  <si>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</si>
  <si>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</si>
  <si>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</si>
  <si>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</si>
  <si>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</si>
  <si>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</si>
  <si>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</si>
  <si>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</si>
  <si>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</si>
  <si>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</si>
  <si>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</si>
  <si>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</si>
  <si>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</si>
  <si>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</si>
  <si>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</si>
  <si>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</si>
  <si>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</si>
  <si>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</si>
  <si>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</si>
  <si>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</si>
  <si>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</si>
  <si>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</si>
  <si>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</si>
  <si>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</si>
  <si>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</si>
  <si>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</si>
  <si>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</si>
  <si>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</si>
  <si>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</si>
  <si>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</si>
  <si>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</si>
  <si>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</si>
  <si>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</si>
  <si>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</si>
  <si>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</si>
  <si>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</si>
  <si>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</si>
  <si>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</si>
  <si>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</si>
  <si>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</si>
  <si>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</si>
  <si>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</si>
  <si>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</si>
  <si>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</si>
  <si>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</si>
  <si>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</si>
  <si>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</si>
  <si>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</si>
  <si>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</si>
  <si>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</si>
  <si>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</si>
  <si>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</si>
  <si>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</si>
  <si>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</si>
  <si>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</si>
  <si>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</si>
  <si>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</si>
  <si>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</si>
  <si>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</si>
  <si>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</si>
  <si>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</si>
  <si>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</si>
  <si>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</si>
  <si>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</si>
  <si>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</si>
  <si>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</si>
  <si>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</si>
  <si>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</si>
  <si>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</si>
  <si>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</si>
  <si>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</si>
  <si>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</si>
  <si>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</si>
  <si>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</si>
  <si>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</si>
  <si>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</si>
  <si>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</si>
  <si>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</si>
  <si>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</si>
  <si>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</si>
  <si>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</si>
  <si>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</si>
  <si>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</si>
  <si>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</si>
  <si>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</si>
  <si>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</si>
  <si>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</si>
  <si>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</si>
  <si>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</si>
  <si>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</si>
  <si>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</si>
  <si>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</si>
  <si>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</si>
  <si>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</si>
  <si>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</si>
  <si>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</si>
  <si>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</si>
  <si>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</si>
  <si>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</si>
  <si>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</si>
  <si>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</si>
  <si>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</si>
  <si>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</si>
  <si>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</si>
  <si>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</si>
  <si>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</si>
  <si>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</si>
  <si>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</si>
  <si>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</si>
  <si>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</si>
  <si>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</si>
  <si>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</si>
  <si>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</si>
  <si>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</si>
  <si>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</si>
  <si>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</si>
  <si>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</si>
  <si>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</si>
  <si>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</si>
  <si>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</si>
  <si>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</si>
  <si>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</si>
  <si>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</si>
  <si>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</si>
  <si>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</si>
  <si>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</si>
  <si>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</si>
  <si>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</si>
  <si>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</si>
  <si>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</si>
  <si>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</si>
  <si>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</si>
  <si>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</si>
  <si>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</si>
  <si>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</si>
  <si>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</si>
  <si>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</si>
  <si>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</si>
  <si>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</si>
  <si>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</si>
  <si>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</si>
  <si>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</si>
  <si>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</si>
  <si>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</si>
  <si>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</si>
  <si>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</si>
  <si>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</si>
  <si>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</si>
  <si>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</si>
  <si>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</si>
  <si>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</si>
  <si>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</si>
  <si>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</si>
  <si>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</si>
  <si>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</si>
  <si>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</si>
  <si>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</si>
  <si>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</si>
  <si>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</si>
  <si>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</si>
  <si>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</si>
  <si>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</si>
  <si>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</si>
  <si>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</si>
  <si>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</si>
  <si>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</si>
  <si>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</si>
  <si>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</si>
  <si>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</si>
  <si>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</si>
  <si>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</si>
  <si>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</si>
  <si>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</si>
  <si>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</si>
  <si>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</si>
  <si>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</si>
  <si>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</si>
  <si>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</si>
  <si>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</si>
  <si>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</si>
  <si>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</si>
  <si>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</si>
  <si>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</si>
  <si>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</si>
  <si>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</si>
  <si>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</si>
  <si>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</si>
  <si>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</si>
  <si>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</si>
  <si>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</si>
  <si>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</si>
  <si>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</si>
  <si>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</si>
  <si>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</si>
  <si>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</si>
  <si>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</si>
  <si>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</si>
  <si>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</si>
  <si>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</si>
  <si>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</si>
  <si>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</si>
  <si>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</si>
  <si>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</si>
  <si>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</si>
  <si>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</si>
  <si>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</si>
  <si>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</si>
  <si>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</si>
  <si>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</si>
  <si>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</si>
  <si>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</si>
  <si>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</si>
  <si>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</si>
  <si>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</si>
  <si>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</si>
  <si>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</si>
  <si>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</si>
  <si>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</si>
  <si>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</si>
  <si>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</si>
  <si>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</si>
  <si>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</si>
  <si>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</si>
  <si>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</si>
  <si>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</si>
  <si>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</si>
  <si>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</si>
  <si>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</si>
  <si>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</si>
  <si>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</si>
  <si>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</si>
  <si>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</si>
  <si>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</si>
  <si>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</si>
  <si>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</si>
  <si>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</si>
  <si>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</si>
  <si>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</si>
  <si>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</si>
  <si>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</si>
  <si>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</si>
  <si>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</si>
  <si>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</si>
  <si>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</si>
  <si>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</si>
  <si>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</si>
  <si>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</si>
  <si>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</si>
  <si>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</si>
  <si>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</si>
  <si>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</si>
  <si>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</si>
  <si>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</si>
  <si>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</si>
  <si>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</si>
  <si>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</si>
  <si>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</si>
  <si>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</si>
  <si>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</si>
  <si>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</si>
  <si>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</si>
  <si>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</si>
  <si>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</si>
  <si>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</si>
  <si>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</si>
  <si>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</si>
  <si>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</si>
  <si>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</si>
  <si>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</si>
  <si>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</si>
  <si>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</si>
  <si>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</si>
  <si>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</si>
  <si>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</si>
  <si>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</si>
  <si>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</si>
  <si>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</si>
  <si>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</si>
  <si>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</si>
  <si>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</si>
  <si>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</si>
  <si>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</si>
  <si>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</si>
  <si>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</si>
  <si>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</si>
  <si>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</si>
  <si>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</si>
  <si>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</si>
  <si>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</si>
  <si>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</si>
  <si>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</si>
  <si>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</si>
  <si>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</si>
  <si>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</si>
  <si>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</si>
  <si>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</si>
  <si>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</si>
  <si>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</si>
  <si>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</si>
  <si>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</si>
  <si>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</si>
  <si>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</si>
  <si>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</si>
  <si>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</si>
  <si>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</si>
  <si>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</si>
  <si>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</si>
  <si>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</si>
  <si>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</si>
  <si>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</si>
  <si>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</si>
  <si>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</si>
  <si>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</si>
  <si>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</si>
  <si>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</si>
  <si>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</si>
  <si>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</si>
  <si>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</si>
  <si>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</si>
  <si>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</si>
  <si>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</si>
  <si>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</si>
  <si>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</si>
  <si>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</si>
  <si>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</si>
  <si>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</si>
  <si>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</si>
  <si>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</si>
  <si>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</si>
  <si>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</si>
  <si>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</si>
  <si>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</si>
  <si>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</si>
  <si>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</si>
  <si>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</si>
  <si>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</si>
  <si>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</si>
  <si>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</si>
  <si>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</si>
  <si>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</si>
  <si>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</si>
  <si>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</si>
  <si>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</si>
  <si>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</si>
  <si>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</si>
  <si>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</si>
  <si>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</si>
  <si>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</si>
  <si>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</si>
  <si>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</si>
  <si>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</si>
  <si>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</si>
  <si>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</si>
  <si>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</si>
  <si>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</si>
  <si>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</si>
  <si>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</si>
  <si>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</si>
  <si>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</si>
  <si>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</si>
  <si>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</si>
  <si>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</si>
  <si>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</si>
  <si>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</si>
  <si>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</si>
  <si>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</si>
  <si>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</si>
  <si>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</si>
  <si>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</si>
  <si>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</si>
  <si>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</si>
  <si>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</si>
  <si>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</si>
  <si>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</si>
  <si>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</si>
  <si>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</si>
  <si>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</si>
  <si>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</si>
  <si>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</si>
  <si>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</si>
  <si>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</si>
  <si>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</si>
  <si>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</si>
  <si>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</si>
  <si>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</si>
  <si>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</si>
  <si>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</si>
  <si>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</si>
  <si>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</si>
  <si>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</si>
  <si>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</si>
  <si>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</si>
  <si>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</si>
  <si>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</si>
  <si>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</si>
  <si>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</si>
  <si>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</si>
  <si>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</si>
  <si>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</si>
  <si>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</si>
  <si>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</si>
  <si>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</si>
  <si>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</si>
  <si>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</si>
  <si>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</si>
  <si>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</si>
  <si>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</si>
  <si>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</si>
  <si>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</si>
  <si>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</si>
  <si>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</si>
  <si>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</si>
  <si>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</si>
  <si>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</si>
  <si>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</si>
  <si>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</si>
  <si>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</si>
  <si>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</si>
  <si>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</si>
  <si>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</si>
  <si>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</si>
  <si>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</si>
  <si>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</si>
  <si>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</si>
  <si>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</si>
  <si>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</si>
  <si>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</si>
  <si>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</si>
  <si>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</si>
  <si>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</si>
  <si>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</si>
  <si>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</si>
  <si>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</si>
  <si>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</si>
  <si>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</si>
  <si>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</si>
  <si>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</si>
  <si>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</si>
  <si>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</si>
  <si>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</si>
  <si>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</si>
  <si>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</si>
  <si>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</si>
  <si>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</si>
  <si>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</si>
  <si>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</si>
  <si>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</si>
  <si>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</si>
  <si>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</si>
  <si>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</si>
  <si>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</si>
  <si>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</si>
  <si>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</si>
  <si>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</si>
  <si>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</si>
  <si>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</si>
  <si>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</si>
  <si>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</si>
  <si>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</si>
  <si>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</si>
  <si>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</si>
  <si>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</si>
  <si>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</si>
  <si>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</si>
  <si>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</si>
  <si>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</si>
  <si>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</si>
  <si>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</si>
  <si>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</si>
  <si>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</si>
  <si>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</si>
  <si>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</si>
  <si>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</si>
  <si>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</si>
  <si>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</si>
  <si>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</si>
  <si>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</si>
  <si>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</si>
  <si>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</si>
  <si>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</si>
  <si>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</si>
  <si>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</si>
  <si>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</si>
  <si>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</si>
  <si>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</si>
  <si>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</si>
  <si>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</si>
  <si>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</si>
  <si>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</si>
  <si>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</si>
  <si>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</si>
  <si>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</si>
  <si>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</si>
  <si>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</si>
  <si>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</si>
  <si>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</si>
  <si>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</si>
  <si>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</si>
  <si>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</si>
  <si>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</si>
  <si>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</si>
  <si>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</si>
  <si>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</si>
  <si>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</si>
  <si>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</si>
  <si>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</si>
  <si>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</si>
  <si>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</si>
  <si>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</si>
  <si>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</si>
  <si>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</si>
  <si>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</si>
  <si>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</si>
  <si>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</si>
  <si>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</si>
  <si>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</si>
  <si>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</si>
  <si>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</si>
  <si>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</si>
  <si>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</si>
  <si>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</si>
  <si>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</si>
  <si>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</si>
  <si>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</si>
  <si>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</si>
  <si>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</si>
  <si>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</si>
  <si>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</si>
  <si>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</si>
  <si>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</si>
  <si>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</si>
  <si>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</si>
  <si>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</si>
  <si>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</si>
  <si>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</si>
  <si>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</si>
  <si>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</si>
  <si>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</si>
  <si>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</si>
  <si>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</si>
  <si>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</si>
  <si>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</si>
  <si>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</si>
  <si>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</si>
  <si>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</si>
  <si>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</si>
  <si>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</si>
  <si>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</si>
  <si>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</si>
  <si>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</si>
  <si>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</si>
  <si>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</si>
  <si>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</si>
  <si>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</si>
  <si>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</si>
  <si>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</si>
  <si>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</si>
  <si>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</si>
  <si>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</si>
  <si>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</si>
  <si>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</si>
  <si>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</si>
  <si>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</si>
  <si>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</si>
  <si>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</si>
  <si>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</si>
  <si>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</si>
  <si>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</si>
  <si>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</si>
  <si>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</si>
  <si>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</si>
  <si>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</si>
  <si>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</si>
  <si>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</si>
  <si>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</si>
  <si>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</si>
  <si>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</si>
  <si>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</si>
  <si>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</si>
  <si>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</si>
  <si>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</si>
  <si>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</si>
  <si>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</si>
  <si>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</si>
  <si>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</si>
  <si>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</si>
  <si>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</si>
  <si>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</si>
  <si>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</si>
  <si>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</si>
  <si>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</si>
  <si>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</si>
  <si>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</si>
  <si>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</si>
  <si>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</si>
  <si>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</si>
  <si>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</si>
  <si>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</si>
  <si>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</si>
  <si>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</si>
  <si>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</si>
  <si>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</si>
  <si>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</si>
  <si>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</si>
  <si>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</si>
  <si>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</si>
  <si>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</si>
  <si>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</si>
  <si>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</si>
  <si>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</si>
  <si>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</si>
  <si>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</si>
  <si>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</si>
  <si>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</si>
  <si>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</si>
  <si>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</si>
  <si>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</si>
  <si>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</si>
  <si>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</si>
  <si>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</si>
  <si>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</si>
  <si>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</si>
  <si>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</si>
  <si>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</si>
  <si>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</si>
  <si>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</si>
  <si>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</si>
  <si>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</si>
  <si>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</si>
  <si>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</si>
  <si>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</si>
  <si>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</si>
  <si>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</si>
  <si>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</si>
  <si>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</si>
  <si>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</si>
  <si>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</si>
  <si>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</si>
  <si>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</si>
  <si>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</si>
  <si>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</si>
  <si>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</si>
  <si>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</si>
  <si>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</si>
  <si>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</si>
  <si>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</si>
  <si>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</si>
  <si>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</si>
  <si>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</si>
  <si>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</si>
  <si>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</si>
  <si>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</si>
  <si>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</si>
  <si>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</si>
  <si>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</si>
  <si>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</si>
  <si>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</si>
  <si>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</si>
  <si>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</si>
  <si>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</si>
  <si>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</si>
  <si>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</si>
  <si>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</si>
  <si>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</si>
  <si>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</si>
  <si>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</si>
  <si>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</si>
  <si>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</si>
  <si>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</si>
  <si>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</si>
  <si>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</si>
  <si>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</si>
  <si>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</si>
  <si>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</si>
  <si>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</si>
  <si>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</si>
  <si>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</si>
  <si>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</si>
  <si>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</si>
  <si>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</si>
  <si>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</si>
  <si>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</si>
  <si>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</si>
  <si>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</si>
  <si>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</si>
  <si>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</si>
  <si>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</si>
  <si>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</si>
  <si>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</si>
  <si>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</si>
  <si>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</si>
  <si>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</si>
  <si>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</si>
  <si>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</si>
  <si>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</si>
  <si>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</si>
  <si>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</si>
  <si>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</si>
  <si>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</si>
  <si>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</si>
  <si>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</si>
  <si>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</si>
  <si>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</si>
  <si>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</si>
  <si>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</si>
  <si>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</si>
  <si>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</si>
  <si>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</si>
  <si>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</si>
  <si>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</si>
  <si>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</si>
  <si>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</si>
  <si>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</si>
  <si>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</si>
  <si>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</si>
  <si>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</si>
  <si>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</si>
  <si>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</si>
  <si>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</si>
  <si>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</si>
  <si>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</si>
  <si>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</si>
  <si>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</si>
  <si>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</si>
  <si>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</si>
  <si>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</si>
  <si>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</si>
  <si>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</si>
  <si>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</si>
  <si>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</si>
  <si>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</si>
  <si>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</si>
  <si>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</si>
  <si>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</si>
  <si>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</si>
  <si>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</si>
  <si>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</si>
  <si>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</si>
  <si>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</si>
  <si>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</si>
  <si>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</si>
  <si>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</si>
  <si>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</si>
  <si>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</si>
  <si>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</si>
  <si>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</si>
  <si>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</si>
  <si>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</si>
  <si>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</si>
  <si>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</si>
  <si>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</si>
  <si>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</si>
  <si>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</si>
  <si>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</si>
  <si>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</si>
  <si>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</si>
  <si>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</si>
  <si>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</si>
  <si>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</si>
  <si>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</si>
  <si>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</si>
  <si>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</si>
  <si>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</si>
  <si>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</si>
  <si>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</si>
  <si>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</si>
  <si>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</si>
  <si>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</si>
  <si>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</si>
  <si>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</si>
  <si>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</si>
  <si>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</si>
  <si>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</si>
  <si>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</si>
  <si>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</si>
  <si>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</si>
  <si>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</si>
  <si>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</si>
  <si>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</si>
  <si>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</si>
  <si>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</si>
  <si>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</si>
  <si>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</si>
  <si>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</si>
  <si>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</si>
  <si>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</si>
  <si>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</si>
  <si>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</si>
  <si>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</si>
  <si>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</si>
  <si>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</si>
  <si>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</si>
  <si>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</si>
  <si>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</si>
  <si>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</si>
  <si>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</si>
  <si>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</si>
  <si>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</si>
  <si>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</si>
  <si>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</si>
  <si>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</si>
  <si>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</si>
  <si>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</si>
  <si>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</si>
  <si>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</si>
  <si>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</si>
  <si>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</si>
  <si>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</si>
  <si>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</si>
  <si>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</si>
  <si>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</si>
  <si>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</si>
  <si>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</si>
  <si>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</si>
  <si>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</si>
  <si>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</si>
  <si>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</si>
  <si>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</si>
  <si>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</si>
  <si>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</si>
  <si>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</si>
  <si>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</si>
  <si>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</si>
  <si>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</si>
  <si>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</si>
  <si>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</si>
  <si>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</si>
  <si>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</si>
  <si>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</si>
  <si>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</si>
  <si>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</si>
  <si>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</si>
  <si>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</si>
  <si>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</si>
  <si>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</si>
  <si>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</si>
  <si>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</si>
  <si>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</si>
  <si>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</si>
  <si>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</si>
  <si>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</si>
  <si>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</si>
  <si>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</si>
  <si>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</si>
  <si>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</si>
  <si>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</si>
  <si>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</si>
  <si>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</si>
  <si>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</si>
  <si>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</si>
  <si>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</si>
  <si>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</si>
  <si>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</si>
  <si>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</si>
  <si>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</si>
  <si>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</si>
  <si>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</si>
  <si>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</si>
  <si>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</si>
  <si>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</si>
  <si>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</si>
  <si>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</si>
  <si>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</si>
  <si>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</si>
  <si>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</si>
  <si>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</si>
  <si>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</si>
  <si>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</si>
  <si>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</si>
  <si>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</si>
  <si>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</si>
  <si>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</si>
  <si>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</si>
  <si>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</si>
  <si>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</si>
  <si>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</si>
  <si>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</si>
  <si>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</si>
  <si>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</si>
  <si>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</si>
  <si>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</si>
  <si>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</si>
  <si>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</si>
  <si>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</si>
  <si>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</si>
  <si>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</si>
  <si>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</si>
  <si>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</si>
  <si>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</si>
  <si>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</si>
  <si>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</si>
  <si>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</si>
  <si>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</si>
  <si>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</si>
  <si>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</si>
  <si>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</si>
  <si>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</si>
  <si>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</si>
  <si>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</si>
  <si>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</si>
  <si>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</si>
  <si>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</si>
  <si>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</si>
  <si>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</si>
  <si>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</si>
  <si>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</si>
  <si>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</si>
  <si>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</si>
  <si>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</si>
  <si>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</si>
  <si>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</si>
  <si>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</si>
  <si>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</si>
  <si>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</si>
  <si>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</si>
  <si>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</si>
  <si>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</si>
  <si>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</si>
  <si>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</si>
  <si>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</si>
  <si>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</si>
  <si>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</si>
  <si>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</si>
  <si>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</si>
  <si>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</si>
  <si>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</si>
  <si>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</si>
  <si>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</si>
  <si>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</si>
  <si>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</si>
  <si>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</si>
  <si>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</si>
  <si>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</si>
  <si>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</si>
  <si>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</si>
  <si>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</si>
  <si>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</si>
  <si>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</si>
  <si>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</si>
  <si>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</si>
  <si>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</si>
  <si>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</si>
  <si>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</si>
  <si>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</si>
  <si>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</si>
  <si>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</si>
  <si>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</si>
  <si>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</si>
  <si>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</si>
  <si>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</si>
  <si>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</si>
  <si>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</si>
  <si>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</si>
  <si>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</si>
  <si>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</si>
  <si>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</si>
  <si>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</si>
  <si>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</si>
  <si>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</si>
  <si>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</si>
  <si>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</si>
  <si>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</si>
  <si>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</si>
  <si>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</si>
  <si>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</si>
  <si>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</si>
  <si>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</si>
  <si>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</si>
  <si>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</si>
  <si>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</si>
  <si>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</si>
  <si>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</si>
  <si>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</si>
  <si>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</si>
  <si>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</si>
  <si>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</si>
  <si>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</si>
  <si>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</si>
  <si>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</si>
  <si>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</si>
  <si>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</si>
  <si>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</si>
  <si>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</si>
  <si>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</si>
  <si>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</si>
  <si>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</si>
  <si>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</si>
  <si>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</si>
  <si>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</si>
  <si>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</si>
  <si>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</si>
  <si>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</si>
  <si>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</si>
  <si>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</si>
  <si>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</si>
  <si>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</si>
  <si>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</si>
  <si>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</si>
  <si>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</si>
  <si>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</si>
  <si>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</si>
  <si>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</si>
  <si>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</si>
  <si>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</si>
  <si>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</si>
  <si>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</si>
  <si>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</si>
  <si>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</si>
  <si>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</si>
  <si>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</si>
  <si>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</si>
  <si>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</si>
  <si>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</si>
  <si>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</si>
  <si>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</si>
  <si>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</si>
  <si>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</si>
  <si>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</si>
  <si>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</si>
  <si>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</si>
  <si>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</si>
  <si>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</si>
  <si>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</si>
  <si>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</si>
  <si>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</si>
  <si>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</si>
  <si>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</si>
  <si>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</si>
  <si>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</si>
  <si>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</si>
  <si>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</si>
  <si>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</si>
  <si>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</si>
  <si>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</si>
  <si>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</si>
  <si>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</si>
  <si>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</si>
  <si>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</si>
  <si>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</si>
  <si>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</si>
  <si>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</si>
  <si>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</si>
  <si>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</si>
  <si>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</si>
  <si>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</si>
  <si>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</si>
  <si>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</si>
  <si>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</si>
  <si>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</si>
  <si>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</si>
  <si>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</si>
  <si>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</si>
  <si>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</si>
  <si>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</si>
  <si>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</si>
  <si>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</si>
  <si>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</si>
  <si>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</si>
  <si>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</si>
  <si>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</si>
  <si>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</si>
  <si>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</si>
  <si>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</si>
  <si>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</si>
  <si>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</si>
  <si>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</si>
  <si>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</si>
  <si>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</si>
  <si>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</si>
  <si>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</si>
  <si>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</si>
  <si>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</si>
  <si>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</si>
  <si>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</si>
  <si>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</si>
  <si>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</si>
  <si>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</si>
  <si>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</si>
  <si>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</si>
  <si>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</si>
  <si>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</si>
  <si>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</si>
  <si>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</si>
  <si>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</si>
  <si>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</si>
  <si>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</si>
  <si>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</si>
  <si>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</si>
  <si>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</si>
  <si>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</si>
  <si>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</si>
  <si>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</si>
  <si>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</si>
  <si>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</si>
  <si>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</si>
  <si>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</si>
  <si>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</si>
  <si>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</si>
  <si>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</si>
  <si>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</si>
  <si>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</si>
  <si>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</si>
  <si>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</si>
  <si>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</si>
  <si>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</si>
  <si>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</si>
  <si>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</si>
  <si>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</si>
  <si>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</si>
  <si>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</si>
  <si>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</si>
  <si>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</si>
  <si>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</si>
  <si>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</si>
  <si>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</si>
  <si>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</si>
  <si>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</si>
  <si>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</si>
  <si>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</si>
  <si>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</si>
  <si>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</si>
  <si>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</si>
  <si>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</si>
  <si>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</si>
  <si>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</si>
  <si>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</si>
  <si>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</si>
  <si>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</si>
  <si>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</si>
  <si>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</si>
  <si>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</si>
  <si>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</si>
  <si>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</si>
  <si>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</si>
  <si>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</si>
  <si>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</si>
  <si>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</si>
  <si>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</si>
  <si>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</si>
  <si>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</si>
  <si>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</si>
  <si>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</si>
  <si>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</si>
  <si>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</si>
  <si>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</si>
  <si>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</si>
  <si>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</si>
  <si>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</si>
  <si>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</si>
  <si>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</si>
  <si>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</si>
  <si>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</si>
  <si>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</si>
  <si>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</si>
  <si>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</si>
  <si>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</si>
  <si>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</si>
  <si>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</si>
  <si>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</si>
  <si>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</si>
  <si>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</si>
  <si>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</si>
  <si>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</si>
  <si>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</si>
  <si>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</si>
  <si>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</si>
  <si>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</si>
  <si>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</si>
  <si>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</si>
  <si>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</si>
  <si>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</si>
  <si>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</si>
  <si>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</si>
  <si>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</si>
  <si>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</si>
  <si>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</si>
  <si>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</si>
  <si>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</si>
  <si>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</si>
  <si>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</si>
  <si>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</si>
  <si>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</si>
  <si>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</si>
  <si>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</si>
  <si>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</si>
  <si>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</si>
  <si>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</si>
  <si>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</si>
  <si>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</si>
  <si>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</si>
  <si>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</si>
  <si>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</si>
  <si>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</si>
  <si>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</si>
  <si>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</si>
  <si>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</si>
  <si>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</si>
  <si>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</si>
  <si>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</si>
  <si>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</si>
  <si>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</si>
  <si>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</si>
  <si>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</si>
  <si>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</si>
  <si>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</si>
  <si>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</si>
  <si>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</si>
  <si>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</si>
  <si>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</si>
  <si>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</si>
  <si>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</si>
  <si>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</si>
  <si>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</si>
  <si>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</si>
  <si>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</si>
  <si>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</si>
  <si>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</si>
  <si>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</si>
  <si>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</si>
  <si>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</si>
  <si>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</si>
  <si>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</si>
  <si>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</si>
  <si>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</si>
  <si>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</si>
  <si>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</si>
  <si>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</si>
  <si>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</si>
  <si>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</si>
  <si>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</si>
  <si>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</si>
  <si>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</si>
  <si>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</si>
  <si>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</si>
  <si>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</si>
  <si>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</si>
  <si>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</si>
  <si>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</si>
  <si>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</si>
  <si>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</si>
  <si>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</si>
  <si>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</si>
  <si>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</si>
  <si>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</si>
  <si>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</si>
  <si>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</si>
  <si>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</si>
  <si>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</si>
  <si>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</si>
  <si>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</si>
  <si>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</si>
  <si>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</si>
  <si>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</si>
  <si>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</si>
  <si>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</si>
  <si>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</si>
  <si>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</si>
  <si>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</si>
  <si>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</si>
  <si>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</si>
  <si>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</si>
  <si>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</si>
  <si>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</si>
  <si>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</si>
  <si>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</si>
  <si>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</si>
  <si>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</si>
  <si>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</si>
  <si>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</si>
  <si>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</si>
  <si>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</si>
  <si>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</si>
  <si>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</si>
  <si>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</si>
  <si>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</si>
  <si>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</si>
  <si>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</si>
  <si>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</si>
  <si>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</si>
  <si>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</si>
  <si>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</si>
  <si>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</si>
  <si>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</si>
  <si>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</si>
  <si>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</si>
  <si>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</si>
  <si>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</si>
  <si>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</si>
  <si>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</si>
  <si>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</si>
  <si>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</si>
  <si>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</si>
  <si>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</si>
  <si>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</si>
  <si>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</si>
  <si>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</si>
  <si>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</si>
  <si>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</si>
  <si>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</si>
  <si>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</si>
  <si>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</si>
  <si>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</si>
  <si>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</si>
  <si>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</si>
  <si>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</si>
  <si>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</si>
  <si>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</si>
  <si>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</si>
  <si>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</si>
  <si>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</si>
  <si>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</si>
  <si>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</si>
  <si>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</si>
  <si>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</si>
  <si>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</si>
  <si>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</si>
  <si>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</si>
  <si>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</si>
  <si>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</si>
  <si>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</si>
  <si>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</si>
  <si>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</si>
  <si>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</si>
  <si>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</si>
  <si>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</si>
  <si>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</si>
  <si>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</si>
  <si>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</si>
  <si>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</si>
  <si>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</si>
  <si>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</si>
  <si>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</si>
  <si>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</si>
  <si>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</si>
  <si>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</si>
  <si>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</si>
  <si>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</si>
  <si>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</si>
  <si>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</si>
  <si>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</si>
  <si>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</si>
  <si>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</si>
  <si>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</si>
  <si>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</si>
  <si>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</si>
  <si>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</si>
  <si>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</si>
  <si>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</si>
  <si>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</si>
  <si>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</si>
  <si>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</si>
  <si>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</si>
  <si>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</si>
  <si>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</si>
  <si>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</si>
  <si>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</si>
  <si>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</si>
  <si>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</si>
  <si>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</si>
  <si>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</si>
  <si>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</si>
  <si>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</si>
  <si>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</si>
  <si>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</si>
  <si>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</si>
  <si>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</si>
  <si>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</si>
  <si>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</si>
  <si>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</si>
  <si>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</si>
  <si>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</si>
  <si>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</si>
  <si>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</si>
  <si>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</si>
  <si>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</si>
  <si>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</si>
  <si>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</si>
  <si>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</si>
  <si>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</si>
  <si>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</si>
  <si>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</si>
  <si>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</si>
  <si>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</si>
  <si>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</si>
  <si>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</si>
  <si>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</si>
  <si>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</si>
  <si>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</si>
  <si>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</si>
  <si>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</si>
  <si>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</si>
  <si>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</si>
  <si>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</si>
  <si>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</si>
  <si>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</si>
  <si>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</si>
  <si>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</si>
  <si>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</si>
  <si>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</si>
  <si>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</si>
  <si>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</si>
  <si>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</si>
  <si>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</si>
  <si>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</si>
  <si>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</si>
  <si>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</si>
  <si>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</si>
  <si>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</si>
  <si>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</si>
  <si>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</si>
  <si>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</si>
  <si>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</si>
  <si>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</si>
  <si>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</si>
  <si>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</si>
  <si>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</si>
  <si>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</si>
  <si>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</si>
  <si>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</si>
  <si>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</si>
  <si>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</si>
  <si>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</si>
  <si>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</si>
  <si>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</si>
  <si>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</si>
  <si>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</si>
  <si>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</si>
  <si>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</si>
  <si>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</si>
  <si>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</si>
  <si>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</si>
  <si>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</si>
  <si>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</si>
  <si>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</si>
  <si>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</si>
  <si>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</si>
  <si>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</si>
  <si>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</si>
  <si>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</si>
  <si>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</si>
  <si>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</si>
  <si>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</si>
  <si>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</si>
  <si>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</si>
  <si>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</si>
  <si>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</si>
  <si>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</si>
  <si>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</si>
  <si>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</si>
  <si>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</si>
  <si>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</si>
  <si>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</si>
  <si>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</si>
  <si>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</si>
  <si>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</si>
  <si>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</si>
  <si>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</si>
  <si>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</si>
  <si>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</si>
  <si>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</si>
  <si>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</si>
  <si>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</si>
  <si>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</si>
  <si>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</si>
  <si>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</si>
  <si>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</si>
  <si>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</si>
  <si>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</si>
  <si>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</si>
  <si>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</si>
  <si>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</si>
  <si>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</si>
  <si>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</si>
  <si>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</si>
  <si>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</si>
  <si>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</si>
  <si>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</si>
  <si>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</si>
  <si>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</si>
  <si>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</si>
  <si>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</si>
  <si>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</si>
  <si>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</si>
  <si>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</si>
  <si>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</si>
  <si>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</si>
  <si>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</si>
  <si>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</si>
  <si>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</si>
  <si>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</si>
  <si>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</si>
  <si>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</si>
  <si>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</si>
  <si>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</si>
  <si>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</si>
  <si>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</si>
  <si>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</si>
  <si>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</si>
  <si>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</si>
  <si>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</si>
  <si>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</si>
  <si>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</si>
  <si>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</si>
  <si>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</si>
  <si>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</si>
  <si>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</si>
  <si>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</si>
  <si>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</si>
  <si>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</si>
  <si>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</si>
  <si>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</si>
  <si>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</si>
  <si>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</si>
  <si>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</si>
  <si>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</si>
  <si>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</si>
  <si>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</si>
  <si>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</si>
  <si>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</si>
  <si>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</si>
  <si>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</si>
  <si>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</si>
  <si>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</si>
  <si>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</si>
  <si>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</si>
  <si>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</si>
  <si>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</si>
  <si>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</si>
  <si>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</si>
  <si>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</si>
  <si>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</si>
  <si>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</si>
  <si>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</si>
  <si>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</si>
  <si>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</si>
  <si>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</si>
  <si>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</si>
  <si>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</si>
  <si>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</si>
  <si>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</si>
  <si>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</si>
  <si>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</si>
  <si>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</si>
  <si>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</si>
  <si>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</si>
  <si>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</si>
  <si>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</si>
  <si>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</si>
  <si>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</si>
  <si>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</si>
  <si>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</si>
  <si>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</si>
  <si>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</si>
  <si>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</si>
  <si>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</si>
  <si>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</si>
  <si>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</si>
  <si>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</si>
  <si>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</si>
  <si>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</si>
  <si>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</si>
  <si>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</si>
  <si>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</si>
  <si>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</si>
  <si>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</si>
  <si>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</si>
  <si>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</si>
  <si>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</si>
  <si>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</si>
  <si>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</si>
  <si>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</si>
  <si>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</si>
  <si>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</si>
  <si>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</si>
  <si>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</si>
  <si>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</si>
  <si>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</si>
  <si>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</si>
  <si>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</si>
  <si>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</si>
  <si>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</si>
  <si>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</si>
  <si>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</si>
  <si>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</si>
  <si>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</si>
  <si>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</si>
  <si>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</si>
  <si>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</si>
  <si>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</si>
  <si>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</si>
  <si>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</si>
  <si>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</si>
  <si>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</si>
  <si>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</si>
  <si>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</si>
  <si>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</si>
  <si>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</si>
  <si>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</si>
  <si>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</si>
  <si>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</si>
  <si>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</si>
  <si>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</si>
  <si>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</si>
  <si>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</si>
  <si>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</si>
  <si>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</si>
  <si>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</si>
  <si>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</si>
  <si>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</si>
  <si>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</si>
  <si>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</si>
  <si>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</si>
  <si>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</si>
  <si>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</si>
  <si>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</si>
  <si>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</si>
  <si>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</si>
  <si>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</si>
  <si>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</si>
  <si>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</si>
  <si>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</si>
  <si>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</si>
  <si>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</si>
  <si>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</si>
  <si>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</si>
  <si>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</si>
  <si>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</si>
  <si>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</si>
  <si>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</si>
  <si>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</si>
  <si>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</si>
  <si>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</si>
  <si>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</si>
  <si>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</si>
  <si>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</si>
  <si>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</si>
  <si>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</si>
  <si>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</si>
  <si>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</si>
  <si>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</si>
  <si>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</si>
  <si>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</si>
  <si>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</si>
  <si>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</si>
  <si>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</si>
  <si>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</si>
  <si>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</si>
  <si>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</si>
  <si>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</si>
  <si>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</si>
  <si>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</si>
  <si>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</si>
  <si>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</si>
  <si>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</si>
  <si>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</si>
  <si>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</si>
  <si>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</si>
  <si>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</si>
  <si>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</si>
  <si>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</si>
  <si>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</si>
  <si>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</si>
  <si>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</si>
  <si>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</si>
  <si>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</si>
  <si>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</si>
  <si>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</si>
  <si>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</si>
  <si>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</si>
  <si>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</si>
  <si>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</si>
  <si>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</si>
  <si>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</si>
  <si>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</si>
  <si>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</si>
  <si>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</si>
  <si>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</si>
  <si>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</si>
  <si>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</si>
  <si>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</si>
  <si>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</si>
  <si>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</si>
  <si>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</si>
  <si>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</si>
  <si>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</si>
  <si>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</si>
  <si>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</si>
  <si>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</si>
  <si>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</si>
  <si>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</si>
  <si>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</si>
  <si>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</si>
  <si>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</si>
  <si>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</si>
  <si>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</si>
  <si>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</si>
  <si>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</si>
  <si>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</si>
  <si>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</si>
  <si>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</si>
  <si>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</si>
  <si>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</si>
  <si>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</si>
  <si>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</si>
  <si>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</si>
  <si>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</si>
  <si>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</si>
  <si>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</si>
  <si>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</si>
  <si>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</si>
  <si>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</si>
  <si>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</si>
  <si>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</si>
  <si>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</si>
  <si>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</si>
  <si>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</si>
  <si>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</si>
  <si>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</si>
  <si>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</si>
  <si>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</si>
  <si>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</si>
  <si>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</si>
  <si>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</si>
  <si>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</si>
  <si>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</si>
  <si>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</si>
  <si>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</si>
  <si>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</si>
  <si>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</si>
  <si>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</si>
  <si>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</si>
  <si>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</si>
  <si>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</si>
  <si>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</si>
  <si>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</si>
  <si>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</si>
  <si>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</si>
  <si>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</si>
  <si>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</si>
  <si>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</si>
  <si>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</si>
  <si>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</si>
  <si>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</si>
  <si>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</si>
  <si>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</si>
  <si>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</si>
  <si>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</si>
  <si>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</si>
  <si>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</si>
  <si>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</si>
  <si>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</si>
  <si>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</si>
  <si>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</si>
  <si>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</si>
  <si>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</si>
  <si>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</si>
  <si>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</si>
  <si>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</si>
  <si>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</si>
  <si>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</si>
  <si>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</si>
  <si>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</si>
  <si>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</si>
  <si>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</si>
  <si>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</si>
  <si>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</si>
  <si>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</si>
  <si>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</si>
  <si>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</si>
  <si>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</si>
  <si>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</si>
  <si>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</si>
  <si>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</si>
  <si>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</si>
  <si>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</si>
  <si>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</si>
  <si>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</si>
  <si>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</si>
  <si>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</si>
  <si>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</si>
  <si>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</si>
  <si>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</si>
  <si>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</si>
  <si>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</si>
  <si>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</si>
  <si>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</si>
  <si>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</si>
  <si>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</si>
  <si>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</si>
  <si>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</si>
  <si>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</si>
  <si>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</si>
  <si>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</si>
  <si>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</si>
  <si>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</si>
  <si>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</si>
  <si>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</si>
  <si>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</si>
  <si>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</si>
  <si>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</si>
  <si>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</si>
  <si>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</si>
  <si>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</si>
  <si>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</si>
  <si>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</si>
  <si>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</si>
  <si>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</si>
  <si>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</si>
  <si>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</si>
  <si>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</si>
  <si>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</si>
  <si>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</si>
  <si>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</si>
  <si>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</si>
  <si>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</si>
  <si>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</si>
  <si>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</si>
  <si>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</si>
  <si>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</si>
  <si>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</si>
  <si>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</si>
  <si>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</si>
  <si>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</si>
  <si>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</si>
  <si>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</si>
  <si>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</si>
  <si>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</si>
  <si>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</si>
  <si>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</si>
  <si>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</si>
  <si>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</si>
  <si>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</si>
  <si>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</si>
  <si>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</si>
  <si>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</si>
  <si>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</si>
  <si>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</si>
  <si>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</si>
  <si>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</si>
  <si>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</si>
  <si>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</si>
  <si>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</si>
  <si>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</si>
  <si>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</si>
  <si>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</si>
  <si>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</si>
  <si>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</si>
  <si>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</si>
  <si>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</si>
  <si>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</si>
  <si>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</si>
  <si>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</si>
  <si>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</si>
  <si>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</si>
  <si>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</si>
  <si>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</si>
  <si>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</si>
  <si>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</si>
  <si>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</si>
  <si>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</si>
  <si>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</si>
  <si>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</si>
  <si>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</si>
  <si>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</si>
  <si>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</si>
  <si>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</si>
  <si>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</si>
  <si>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</si>
  <si>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</si>
  <si>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</si>
  <si>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</si>
  <si>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</si>
  <si>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</si>
  <si>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</si>
  <si>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</si>
  <si>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</si>
  <si>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</si>
  <si>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</si>
  <si>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</si>
  <si>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</si>
  <si>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</si>
  <si>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</si>
  <si>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</si>
  <si>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</si>
  <si>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</si>
  <si>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</si>
  <si>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</si>
  <si>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</si>
  <si>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</si>
  <si>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</si>
  <si>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</si>
  <si>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</si>
  <si>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</si>
  <si>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</si>
  <si>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</si>
  <si>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</si>
  <si>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</si>
  <si>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</si>
  <si>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</si>
  <si>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</si>
  <si>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</si>
  <si>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</si>
  <si>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</si>
  <si>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</si>
  <si>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</si>
  <si>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</si>
  <si>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</si>
  <si>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</si>
  <si>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</si>
  <si>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</si>
  <si>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</si>
  <si>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</si>
  <si>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</si>
  <si>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</si>
  <si>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</si>
  <si>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</si>
  <si>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</si>
  <si>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</si>
  <si>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</si>
  <si>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</si>
  <si>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</si>
  <si>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</si>
  <si>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</si>
  <si>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</si>
  <si>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</si>
  <si>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</si>
  <si>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</si>
  <si>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</si>
  <si>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</si>
  <si>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</si>
  <si>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</si>
  <si>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</si>
  <si>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</si>
  <si>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</si>
  <si>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</si>
  <si>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</si>
  <si>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</si>
  <si>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</si>
  <si>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</si>
  <si>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</si>
  <si>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</si>
  <si>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</si>
  <si>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</si>
  <si>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</si>
  <si>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</si>
  <si>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</si>
  <si>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</si>
  <si>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</si>
  <si>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</si>
  <si>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</si>
  <si>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</si>
  <si>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</si>
  <si>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</si>
  <si>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</si>
  <si>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</si>
  <si>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</si>
  <si>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</si>
  <si>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</si>
  <si>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</si>
  <si>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</si>
  <si>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</si>
  <si>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</si>
  <si>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</si>
  <si>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</si>
  <si>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</si>
  <si>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</si>
  <si>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</si>
  <si>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</si>
  <si>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</si>
  <si>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</si>
  <si>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</si>
  <si>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</si>
  <si>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</si>
  <si>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</si>
  <si>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</si>
  <si>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</si>
  <si>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</si>
  <si>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</si>
  <si>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</si>
  <si>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</si>
  <si>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</si>
  <si>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</si>
  <si>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</si>
  <si>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</si>
  <si>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</si>
  <si>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</si>
  <si>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</si>
  <si>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</si>
  <si>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</si>
  <si>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</si>
  <si>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</si>
  <si>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</si>
  <si>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</si>
  <si>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</si>
  <si>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</si>
  <si>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</si>
  <si>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</si>
  <si>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</si>
  <si>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</si>
  <si>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</si>
  <si>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</si>
  <si>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</si>
  <si>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</si>
  <si>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</si>
  <si>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</si>
  <si>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</si>
  <si>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</si>
  <si>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</si>
  <si>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</si>
  <si>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</si>
  <si>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</si>
  <si>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</si>
  <si>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</si>
  <si>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</si>
  <si>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</si>
  <si>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</si>
  <si>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</si>
  <si>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</si>
  <si>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</si>
  <si>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</si>
  <si>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</si>
  <si>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</si>
  <si>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</si>
  <si>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</si>
  <si>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</si>
  <si>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</si>
  <si>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</si>
  <si>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</si>
  <si>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</si>
  <si>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</si>
  <si>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</si>
  <si>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</si>
  <si>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</si>
  <si>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</si>
  <si>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</si>
  <si>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</si>
  <si>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</si>
  <si>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</si>
  <si>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</si>
  <si>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</si>
  <si>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</si>
  <si>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</si>
  <si>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</si>
  <si>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</si>
  <si>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</si>
  <si>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</si>
  <si>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</si>
  <si>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</si>
  <si>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</si>
  <si>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</si>
  <si>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</si>
  <si>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</si>
  <si>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</si>
  <si>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</si>
  <si>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</si>
  <si>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</si>
  <si>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</si>
  <si>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</si>
  <si>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</si>
  <si>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</si>
  <si>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</si>
  <si>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</si>
  <si>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</si>
  <si>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</si>
  <si>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</si>
  <si>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</si>
  <si>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</si>
  <si>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</si>
  <si>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</si>
  <si>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</si>
  <si>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</si>
  <si>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</si>
  <si>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</si>
  <si>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</si>
  <si>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</si>
  <si>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</si>
  <si>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</si>
  <si>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</si>
  <si>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</si>
  <si>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</si>
  <si>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</si>
  <si>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</si>
  <si>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</si>
  <si>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</si>
  <si>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</si>
  <si>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</si>
  <si>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</si>
  <si>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</si>
  <si>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</si>
  <si>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</si>
  <si>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</si>
  <si>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</si>
  <si>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</si>
  <si>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</si>
  <si>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</si>
  <si>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</si>
  <si>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</si>
  <si>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</si>
  <si>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</si>
  <si>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</si>
  <si>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</si>
  <si>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</si>
  <si>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</si>
  <si>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</si>
  <si>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</si>
  <si>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</si>
  <si>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</si>
  <si>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</si>
  <si>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</si>
  <si>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</si>
  <si>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</si>
  <si>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</si>
  <si>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</si>
  <si>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</si>
  <si>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</si>
  <si>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</si>
  <si>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</si>
  <si>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</si>
  <si>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</si>
  <si>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</si>
  <si>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</si>
  <si>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</si>
  <si>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</si>
  <si>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</si>
  <si>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</si>
  <si>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</si>
  <si>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</si>
  <si>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</si>
  <si>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</si>
  <si>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</si>
  <si>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</si>
  <si>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</si>
  <si>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</si>
  <si>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</si>
  <si>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</si>
  <si>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</si>
  <si>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</si>
  <si>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</si>
  <si>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</si>
  <si>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</si>
  <si>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</si>
  <si>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</si>
  <si>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</si>
  <si>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</si>
  <si>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</si>
  <si>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</si>
  <si>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</si>
  <si>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</si>
  <si>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</si>
  <si>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</si>
  <si>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</si>
  <si>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</si>
  <si>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</si>
  <si>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</si>
  <si>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</si>
  <si>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</si>
  <si>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</si>
  <si>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</si>
  <si>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</si>
  <si>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</si>
  <si>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</si>
  <si>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</si>
  <si>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</si>
  <si>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</si>
  <si>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</si>
  <si>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</si>
  <si>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</si>
  <si>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</si>
  <si>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</si>
  <si>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</si>
  <si>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</si>
  <si>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</si>
  <si>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</si>
  <si>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</si>
  <si>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</si>
  <si>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</si>
  <si>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</si>
  <si>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</si>
  <si>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</si>
  <si>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</si>
  <si>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</si>
  <si>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</si>
  <si>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</si>
  <si>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</si>
  <si>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</si>
  <si>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</si>
  <si>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</si>
  <si>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</si>
  <si>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</si>
  <si>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</si>
  <si>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</si>
  <si>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</si>
  <si>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</si>
  <si>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</si>
  <si>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</si>
  <si>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</si>
  <si>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</si>
  <si>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</si>
  <si>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</si>
  <si>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</si>
  <si>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</si>
  <si>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</si>
  <si>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</si>
  <si>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</si>
  <si>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</si>
  <si>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</si>
  <si>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</si>
  <si>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</si>
  <si>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</si>
  <si>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</si>
  <si>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</si>
  <si>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</si>
  <si>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</si>
  <si>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</si>
  <si>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</si>
  <si>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</si>
  <si>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</si>
  <si>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</si>
  <si>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</si>
  <si>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</si>
  <si>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</si>
  <si>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</si>
  <si>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</si>
  <si>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</si>
  <si>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</si>
  <si>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</si>
  <si>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</si>
  <si>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</si>
  <si>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</si>
  <si>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</si>
  <si>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</si>
  <si>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</si>
  <si>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</si>
  <si>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</si>
  <si>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</si>
  <si>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</si>
  <si>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</si>
  <si>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</si>
  <si>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</si>
  <si>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</si>
  <si>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</si>
  <si>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</si>
  <si>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</si>
  <si>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</si>
  <si>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</si>
  <si>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</si>
  <si>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</si>
  <si>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</si>
  <si>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</si>
  <si>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</si>
  <si>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</si>
  <si>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</si>
  <si>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</si>
  <si>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</si>
  <si>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</si>
  <si>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</si>
  <si>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</si>
  <si>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</si>
  <si>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</si>
  <si>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</si>
  <si>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</si>
  <si>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</si>
  <si>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</si>
  <si>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</si>
  <si>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</si>
  <si>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</si>
  <si>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</si>
  <si>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</si>
  <si>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</si>
  <si>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</si>
  <si>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</si>
  <si>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</si>
  <si>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</si>
  <si>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</si>
  <si>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</si>
  <si>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</si>
  <si>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</si>
  <si>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</si>
  <si>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</si>
  <si>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</si>
  <si>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</si>
  <si>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</si>
  <si>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</si>
  <si>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</si>
  <si>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</si>
  <si>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</si>
  <si>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</si>
  <si>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</si>
  <si>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</si>
  <si>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</si>
  <si>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</si>
  <si>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</si>
  <si>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</si>
  <si>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</si>
  <si>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</si>
  <si>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</si>
  <si>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</si>
  <si>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</si>
  <si>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</si>
  <si>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</si>
  <si>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</si>
  <si>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</si>
  <si>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</si>
  <si>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</si>
  <si>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</si>
  <si>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</si>
  <si>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</si>
  <si>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</si>
  <si>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</si>
  <si>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</si>
  <si>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</si>
  <si>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</si>
  <si>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</si>
  <si>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</si>
  <si>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</si>
  <si>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</si>
  <si>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</si>
  <si>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</si>
  <si>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</si>
  <si>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</si>
  <si>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</si>
  <si>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</si>
  <si>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</si>
  <si>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</si>
  <si>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</si>
  <si>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</si>
  <si>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</si>
  <si>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</si>
  <si>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</si>
  <si>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</si>
  <si>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</si>
  <si>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</si>
  <si>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</si>
  <si>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</si>
  <si>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</si>
  <si>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</si>
  <si>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</si>
  <si>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</si>
  <si>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</si>
  <si>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</si>
  <si>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</si>
  <si>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</si>
  <si>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</si>
  <si>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</si>
  <si>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</si>
  <si>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</si>
  <si>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</si>
  <si>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</si>
  <si>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</si>
  <si>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</si>
  <si>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</si>
  <si>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</si>
  <si>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</si>
  <si>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</si>
  <si>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</si>
  <si>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</si>
  <si>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</si>
  <si>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</si>
  <si>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</si>
  <si>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</si>
  <si>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</si>
  <si>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</si>
  <si>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</si>
  <si>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</si>
  <si>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</si>
  <si>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</si>
  <si>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</si>
  <si>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</si>
  <si>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</si>
  <si>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</si>
  <si>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</si>
  <si>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</si>
  <si>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</si>
  <si>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</si>
  <si>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</si>
  <si>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</si>
  <si>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</si>
  <si>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</si>
  <si>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</si>
  <si>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</si>
  <si>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</si>
  <si>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</si>
  <si>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</si>
  <si>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</si>
  <si>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</si>
  <si>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</si>
  <si>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</si>
  <si>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</si>
  <si>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</si>
  <si>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</si>
  <si>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</si>
  <si>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</si>
  <si>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</si>
  <si>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</si>
  <si>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</si>
  <si>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</si>
  <si>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</si>
  <si>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</si>
  <si>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</si>
  <si>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</si>
  <si>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</si>
  <si>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</si>
  <si>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</si>
  <si>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</si>
  <si>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</si>
  <si>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</si>
  <si>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</si>
  <si>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</si>
  <si>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</si>
  <si>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</si>
  <si>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</si>
  <si>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</si>
  <si>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</si>
  <si>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</si>
  <si>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</si>
  <si>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</si>
  <si>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</si>
  <si>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</si>
  <si>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</si>
  <si>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</si>
  <si>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</si>
  <si>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</si>
  <si>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</si>
  <si>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</si>
  <si>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</si>
  <si>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</si>
  <si>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</si>
  <si>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</si>
  <si>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</si>
  <si>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</si>
  <si>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</si>
  <si>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</si>
  <si>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</si>
  <si>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</si>
  <si>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</si>
  <si>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</si>
  <si>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</si>
  <si>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</si>
  <si>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</si>
  <si>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</si>
  <si>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</si>
  <si>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</si>
  <si>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</si>
  <si>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</si>
  <si>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</si>
  <si>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</si>
  <si>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</si>
  <si>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</si>
  <si>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</si>
  <si>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</si>
  <si>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</si>
  <si>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</si>
  <si>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</si>
  <si>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</si>
  <si>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</si>
  <si>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</si>
  <si>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</si>
  <si>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</si>
  <si>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</si>
  <si>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</si>
  <si>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</si>
  <si>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</si>
  <si>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</si>
  <si>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</si>
  <si>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</si>
  <si>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</si>
  <si>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</si>
  <si>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</si>
  <si>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</si>
  <si>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</si>
  <si>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</si>
  <si>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</si>
  <si>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</si>
  <si>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</si>
  <si>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</si>
  <si>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</si>
  <si>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</si>
  <si>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</si>
  <si>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</si>
  <si>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</si>
  <si>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</si>
  <si>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</si>
  <si>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</si>
  <si>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</si>
  <si>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</si>
  <si>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</si>
  <si>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</si>
  <si>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</si>
  <si>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</si>
  <si>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</si>
  <si>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</si>
  <si>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</si>
  <si>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</si>
  <si>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</si>
  <si>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</si>
  <si>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</si>
  <si>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</si>
  <si>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</si>
  <si>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</si>
  <si>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</si>
  <si>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</si>
  <si>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</si>
  <si>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</si>
  <si>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</si>
  <si>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</si>
  <si>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</si>
  <si>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</si>
  <si>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</si>
  <si>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</si>
  <si>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</si>
  <si>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</si>
  <si>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</si>
  <si>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</si>
  <si>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</si>
  <si>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</si>
  <si>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</si>
  <si>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</si>
  <si>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</si>
  <si>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</si>
  <si>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</si>
  <si>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</si>
  <si>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</si>
  <si>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</si>
  <si>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</si>
  <si>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</si>
  <si>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</si>
  <si>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</si>
  <si>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</si>
  <si>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</si>
  <si>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</si>
  <si>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</si>
  <si>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</si>
  <si>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</si>
  <si>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</si>
  <si>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</si>
  <si>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</si>
  <si>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</si>
  <si>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</si>
  <si>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</si>
  <si>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</si>
  <si>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</si>
  <si>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</si>
  <si>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</si>
  <si>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</si>
  <si>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</si>
  <si>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</si>
  <si>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</si>
  <si>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</si>
  <si>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</si>
  <si>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</si>
  <si>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</si>
  <si>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</si>
  <si>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</si>
  <si>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</si>
  <si>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</si>
  <si>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</si>
  <si>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</si>
  <si>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</si>
  <si>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</si>
  <si>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</si>
  <si>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</si>
  <si>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</si>
  <si>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</si>
  <si>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</si>
  <si>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</si>
  <si>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</si>
  <si>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</si>
  <si>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</si>
  <si>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</si>
  <si>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</si>
  <si>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</si>
  <si>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</si>
  <si>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</si>
  <si>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</si>
  <si>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</si>
  <si>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</si>
  <si>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</si>
  <si>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</si>
  <si>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</si>
  <si>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</si>
  <si>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</si>
  <si>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</si>
  <si>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</si>
  <si>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</si>
  <si>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</si>
  <si>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</si>
  <si>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</si>
  <si>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</si>
  <si>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</si>
  <si>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</si>
  <si>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</si>
  <si>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</si>
  <si>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</si>
  <si>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</si>
  <si>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</si>
  <si>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</si>
  <si>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</si>
  <si>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</si>
  <si>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</si>
  <si>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</si>
  <si>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</si>
  <si>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</si>
  <si>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</si>
  <si>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</si>
  <si>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</si>
  <si>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</si>
  <si>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</si>
  <si>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</si>
  <si>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</si>
  <si>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</si>
  <si>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</si>
  <si>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</si>
  <si>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</si>
  <si>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</si>
  <si>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</si>
  <si>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</si>
  <si>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</si>
  <si>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</si>
  <si>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</si>
  <si>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</si>
  <si>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</si>
  <si>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</si>
  <si>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</si>
  <si>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</si>
  <si>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</si>
  <si>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</si>
  <si>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</si>
  <si>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</si>
  <si>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</si>
  <si>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</si>
  <si>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</si>
  <si>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</si>
  <si>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</si>
  <si>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</si>
  <si>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</si>
  <si>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</si>
  <si>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</si>
  <si>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</si>
  <si>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</si>
  <si>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</si>
  <si>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</si>
  <si>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</si>
  <si>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</si>
  <si>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</si>
  <si>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</si>
  <si>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</si>
  <si>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</si>
  <si>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</si>
  <si>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</si>
  <si>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</si>
  <si>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</si>
  <si>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</si>
  <si>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</si>
  <si>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</si>
  <si>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</si>
  <si>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</si>
  <si>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</si>
  <si>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</si>
  <si>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</si>
  <si>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</si>
  <si>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</si>
  <si>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</si>
  <si>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</si>
  <si>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</si>
  <si>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</si>
  <si>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</si>
  <si>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</si>
  <si>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</si>
  <si>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</si>
  <si>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</si>
  <si>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</si>
  <si>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</si>
  <si>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</si>
  <si>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</si>
  <si>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</si>
  <si>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</si>
  <si>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</si>
  <si>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</si>
  <si>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</si>
  <si>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</si>
  <si>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</si>
  <si>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</si>
  <si>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</si>
  <si>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</si>
  <si>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</si>
  <si>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</si>
  <si>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</si>
  <si>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</si>
  <si>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</si>
  <si>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</si>
  <si>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</si>
  <si>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</si>
  <si>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</si>
  <si>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</si>
  <si>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</si>
  <si>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</si>
  <si>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</si>
  <si>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</si>
  <si>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</si>
  <si>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</si>
  <si>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</si>
  <si>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</si>
  <si>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</si>
  <si>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</si>
  <si>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</si>
  <si>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</si>
  <si>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</si>
  <si>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</si>
  <si>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</si>
  <si>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</si>
  <si>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</si>
  <si>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</si>
  <si>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</si>
  <si>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</si>
  <si>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</si>
  <si>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</si>
  <si>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</si>
  <si>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</si>
  <si>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</si>
  <si>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</si>
  <si>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</si>
  <si>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</si>
  <si>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</si>
  <si>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</si>
  <si>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</si>
  <si>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</si>
  <si>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</si>
  <si>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</si>
  <si>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</si>
  <si>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</si>
  <si>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</si>
  <si>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</si>
  <si>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</si>
  <si>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</si>
  <si>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</si>
  <si>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</si>
  <si>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</si>
  <si>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</si>
  <si>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</si>
  <si>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</si>
  <si>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</si>
  <si>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</si>
  <si>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</si>
  <si>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</si>
  <si>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</si>
  <si>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</si>
  <si>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</si>
  <si>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</si>
  <si>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</si>
  <si>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</si>
  <si>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</si>
  <si>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</si>
  <si>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</si>
  <si>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</si>
  <si>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</si>
  <si>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</si>
  <si>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</si>
  <si>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</si>
  <si>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</si>
  <si>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</si>
  <si>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</si>
  <si>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</si>
  <si>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</si>
  <si>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</si>
  <si>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</si>
  <si>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</si>
  <si>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</si>
  <si>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</si>
  <si>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</si>
  <si>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</si>
  <si>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</si>
  <si>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</si>
  <si>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</si>
  <si>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</si>
  <si>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</si>
  <si>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</si>
  <si>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</si>
  <si>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</si>
  <si>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</si>
  <si>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</si>
  <si>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</si>
  <si>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</si>
  <si>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</si>
  <si>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</si>
  <si>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</si>
  <si>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</si>
  <si>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</si>
  <si>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</si>
  <si>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</si>
  <si>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</si>
  <si>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</si>
  <si>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</si>
  <si>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</si>
  <si>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</si>
  <si>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</si>
  <si>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</si>
  <si>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</si>
  <si>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</si>
  <si>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</si>
  <si>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</si>
  <si>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</si>
  <si>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</si>
  <si>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</si>
  <si>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</si>
  <si>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</si>
  <si>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</si>
  <si>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</si>
  <si>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</si>
  <si>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</si>
  <si>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</si>
  <si>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</si>
  <si>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</si>
  <si>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</si>
  <si>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</si>
  <si>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</si>
  <si>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</si>
  <si>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</si>
  <si>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</si>
  <si>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</si>
  <si>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</si>
  <si>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</si>
  <si>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</si>
  <si>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</si>
  <si>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</si>
  <si>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</si>
  <si>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</si>
  <si>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</si>
  <si>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</si>
  <si>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</si>
  <si>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</si>
  <si>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</si>
  <si>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</si>
  <si>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</si>
  <si>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</si>
  <si>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</si>
  <si>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</si>
  <si>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</si>
  <si>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</si>
  <si>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</si>
  <si>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</si>
  <si>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</si>
  <si>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</si>
  <si>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</si>
  <si>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</si>
  <si>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</si>
  <si>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</si>
  <si>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</si>
  <si>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</si>
  <si>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</si>
  <si>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</si>
  <si>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</si>
  <si>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</si>
  <si>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</si>
  <si>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</si>
  <si>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</si>
  <si>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</si>
  <si>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</si>
  <si>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</si>
  <si>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</si>
  <si>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</si>
  <si>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</si>
  <si>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</si>
  <si>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</si>
  <si>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</si>
  <si>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</si>
  <si>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</si>
  <si>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</si>
  <si>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</si>
  <si>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</si>
  <si>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</si>
  <si>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</si>
  <si>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</si>
  <si>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</si>
  <si>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</si>
  <si>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</si>
  <si>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</si>
  <si>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</si>
  <si>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</si>
  <si>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</si>
  <si>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</si>
  <si>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</si>
  <si>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</si>
  <si>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</si>
  <si>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</si>
  <si>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</si>
  <si>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</si>
  <si>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</si>
  <si>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</si>
  <si>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</si>
  <si>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</si>
  <si>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</si>
  <si>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</si>
  <si>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</si>
  <si>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</si>
  <si>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</si>
  <si>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</si>
  <si>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</si>
  <si>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</si>
  <si>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</si>
  <si>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</si>
  <si>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</si>
  <si>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</si>
  <si>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</si>
  <si>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</si>
  <si>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</si>
  <si>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</si>
  <si>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</si>
  <si>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</si>
  <si>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</si>
  <si>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</si>
  <si>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</si>
  <si>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</si>
  <si>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</si>
  <si>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</si>
  <si>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</si>
  <si>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</si>
  <si>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</si>
  <si>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</si>
  <si>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</si>
  <si>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</si>
  <si>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</si>
  <si>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</si>
  <si>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</si>
  <si>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</si>
  <si>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</si>
  <si>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</si>
  <si>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</si>
  <si>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</si>
  <si>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</si>
  <si>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</si>
  <si>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</si>
  <si>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</si>
  <si>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</si>
  <si>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</si>
  <si>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</si>
  <si>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</si>
  <si>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</si>
  <si>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</si>
  <si>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</si>
  <si>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</si>
  <si>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</si>
  <si>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</si>
  <si>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</si>
  <si>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</si>
  <si>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</si>
  <si>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</si>
  <si>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</si>
  <si>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</si>
  <si>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</si>
  <si>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</si>
  <si>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</si>
  <si>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</si>
  <si>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</si>
  <si>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</si>
  <si>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</si>
  <si>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</si>
  <si>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</si>
  <si>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</si>
  <si>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</si>
  <si>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</si>
  <si>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</si>
  <si>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</si>
  <si>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</si>
  <si>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</si>
  <si>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</si>
  <si>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</si>
  <si>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</si>
  <si>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</si>
  <si>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</si>
  <si>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</si>
  <si>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</si>
  <si>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</si>
  <si>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</si>
  <si>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</si>
  <si>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</si>
  <si>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</si>
  <si>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</si>
  <si>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</si>
  <si>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</si>
  <si>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</si>
  <si>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</si>
  <si>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</si>
  <si>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</si>
  <si>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</si>
  <si>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</si>
  <si>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</si>
  <si>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</si>
  <si>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</si>
  <si>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</si>
  <si>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</si>
  <si>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</si>
  <si>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</si>
  <si>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</si>
  <si>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</si>
  <si>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</si>
  <si>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</si>
  <si>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</si>
  <si>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</si>
  <si>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</si>
  <si>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</si>
  <si>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</si>
  <si>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</si>
  <si>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</si>
  <si>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</si>
  <si>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</si>
  <si>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</si>
  <si>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</si>
  <si>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</si>
  <si>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</si>
  <si>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</si>
  <si>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</si>
  <si>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</si>
  <si>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</si>
  <si>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</si>
  <si>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</si>
  <si>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</si>
  <si>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</si>
  <si>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</si>
  <si>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</si>
  <si>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</si>
  <si>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</si>
  <si>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</si>
  <si>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</si>
  <si>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</si>
  <si>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</si>
  <si>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</si>
  <si>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</si>
  <si>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</si>
  <si>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</si>
  <si>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</si>
  <si>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</si>
  <si>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</si>
  <si>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</si>
  <si>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</si>
  <si>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</si>
  <si>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</si>
  <si>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</si>
  <si>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</si>
  <si>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</si>
  <si>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</si>
  <si>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</si>
  <si>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</si>
  <si>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</si>
  <si>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</si>
  <si>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</si>
  <si>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</si>
  <si>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</si>
  <si>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</si>
  <si>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</si>
  <si>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</si>
  <si>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</si>
  <si>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</si>
  <si>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</si>
  <si>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</si>
  <si>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</si>
  <si>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</si>
  <si>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</si>
  <si>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</si>
  <si>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</si>
  <si>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</si>
  <si>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</si>
  <si>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</si>
  <si>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</si>
  <si>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</si>
  <si>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</si>
  <si>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</si>
  <si>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</si>
  <si>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</si>
  <si>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</si>
  <si>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</si>
  <si>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</si>
  <si>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</si>
  <si>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</si>
  <si>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</si>
  <si>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</si>
  <si>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</si>
  <si>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</si>
  <si>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</si>
  <si>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</si>
  <si>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</si>
  <si>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</si>
  <si>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</si>
  <si>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</si>
  <si>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</si>
  <si>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</si>
  <si>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</si>
  <si>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</si>
  <si>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</si>
  <si>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</si>
  <si>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</si>
  <si>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</si>
  <si>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</si>
  <si>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</si>
  <si>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</si>
  <si>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</si>
  <si>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</si>
  <si>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</si>
  <si>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</si>
  <si>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</si>
  <si>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</si>
  <si>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</si>
  <si>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</si>
  <si>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</si>
  <si>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</si>
  <si>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</si>
  <si>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</si>
  <si>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</si>
  <si>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</si>
  <si>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</si>
  <si>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</si>
  <si>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</si>
  <si>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</si>
  <si>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</si>
  <si>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</si>
  <si>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</si>
  <si>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</si>
  <si>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</si>
  <si>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</si>
  <si>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</si>
  <si>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</si>
  <si>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</si>
  <si>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</si>
  <si>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</si>
  <si>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</si>
  <si>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</si>
  <si>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</si>
  <si>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</si>
  <si>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</si>
  <si>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</si>
  <si>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</si>
  <si>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</si>
  <si>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</si>
  <si>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</si>
  <si>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</si>
  <si>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</si>
  <si>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</si>
  <si>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</si>
  <si>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</si>
  <si>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</si>
  <si>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</si>
  <si>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</si>
  <si>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</si>
  <si>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</si>
  <si>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</si>
  <si>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</si>
  <si>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</si>
  <si>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</si>
  <si>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</si>
  <si>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</si>
  <si>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</si>
  <si>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</si>
  <si>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</si>
  <si>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</si>
  <si>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</si>
  <si>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</si>
  <si>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</si>
  <si>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</si>
  <si>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</si>
  <si>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</si>
  <si>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</si>
  <si>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</si>
  <si>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</si>
  <si>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</si>
  <si>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</si>
  <si>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</si>
  <si>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</si>
  <si>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</si>
  <si>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</si>
  <si>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</si>
  <si>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</si>
  <si>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</si>
  <si>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</si>
  <si>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</si>
  <si>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</si>
  <si>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</si>
  <si>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</si>
  <si>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</si>
  <si>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</si>
  <si>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</si>
  <si>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</si>
  <si>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</si>
  <si>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</si>
  <si>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</si>
  <si>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</si>
  <si>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</si>
  <si>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</si>
  <si>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</si>
  <si>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</si>
  <si>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</si>
  <si>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</si>
  <si>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</si>
  <si>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</si>
  <si>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</si>
  <si>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</si>
  <si>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</si>
  <si>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</si>
  <si>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</si>
  <si>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</si>
  <si>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</si>
  <si>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</si>
  <si>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</si>
  <si>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</si>
  <si>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</si>
  <si>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</si>
  <si>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</si>
  <si>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</si>
  <si>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</si>
  <si>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</si>
  <si>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</si>
  <si>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</si>
  <si>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</si>
  <si>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</si>
  <si>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</si>
  <si>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</si>
  <si>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</si>
  <si>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</si>
  <si>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</si>
  <si>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</si>
  <si>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</si>
  <si>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</si>
  <si>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</si>
  <si>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</si>
  <si>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</si>
  <si>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</si>
  <si>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</si>
  <si>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</si>
  <si>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</si>
  <si>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</si>
  <si>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</si>
  <si>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</si>
  <si>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</si>
  <si>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</si>
  <si>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</si>
  <si>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</si>
  <si>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</si>
  <si>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</si>
  <si>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</si>
  <si>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</si>
  <si>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</si>
  <si>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</si>
  <si>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</si>
  <si>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</si>
  <si>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</si>
  <si>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</si>
  <si>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</si>
  <si>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</si>
  <si>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</si>
  <si>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</si>
  <si>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</si>
  <si>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</si>
  <si>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</si>
  <si>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</si>
  <si>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</si>
  <si>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</si>
  <si>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</si>
  <si>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</si>
  <si>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</si>
  <si>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</si>
  <si>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</si>
  <si>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</si>
  <si>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</si>
  <si>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</si>
  <si>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</si>
  <si>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</si>
  <si>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</si>
  <si>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</si>
  <si>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</si>
  <si>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</si>
  <si>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</si>
  <si>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</si>
  <si>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</si>
  <si>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</si>
  <si>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</si>
  <si>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</si>
  <si>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</si>
  <si>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</si>
  <si>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</si>
  <si>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</si>
  <si>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</si>
  <si>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</si>
  <si>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</si>
  <si>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</si>
  <si>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</si>
  <si>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</si>
  <si>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</si>
  <si>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</si>
  <si>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</si>
  <si>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</si>
  <si>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</si>
  <si>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</si>
  <si>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</si>
  <si>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</si>
  <si>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</si>
  <si>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</si>
  <si>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</si>
  <si>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</si>
  <si>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</si>
  <si>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</si>
  <si>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</si>
  <si>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</si>
  <si>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</si>
  <si>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</si>
  <si>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</si>
  <si>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</si>
  <si>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</si>
  <si>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</si>
  <si>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</si>
  <si>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</si>
  <si>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</si>
  <si>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</si>
  <si>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</si>
  <si>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</si>
  <si>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</si>
  <si>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</si>
  <si>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</si>
  <si>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</si>
  <si>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</si>
  <si>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</si>
  <si>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</si>
  <si>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</si>
  <si>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</si>
  <si>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</si>
  <si>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</si>
  <si>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</si>
  <si>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</si>
  <si>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</si>
  <si>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</si>
  <si>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</si>
  <si>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</si>
  <si>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</si>
  <si>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</si>
  <si>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</si>
  <si>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</si>
  <si>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</si>
  <si>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</si>
  <si>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</si>
  <si>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</si>
  <si>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</si>
  <si>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</si>
  <si>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</si>
  <si>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</si>
  <si>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</si>
  <si>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</si>
  <si>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</si>
  <si>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</si>
  <si>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</si>
  <si>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</si>
  <si>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</si>
  <si>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</si>
  <si>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</si>
  <si>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</si>
  <si>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</si>
  <si>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</si>
  <si>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</si>
  <si>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</si>
  <si>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</si>
  <si>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</si>
  <si>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</si>
  <si>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</si>
  <si>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</si>
  <si>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</si>
  <si>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</si>
  <si>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</si>
  <si>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</si>
  <si>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</si>
  <si>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</si>
  <si>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</si>
  <si>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</si>
  <si>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</si>
  <si>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</si>
  <si>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</si>
  <si>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</si>
  <si>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</si>
  <si>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</si>
  <si>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</si>
  <si>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</si>
  <si>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</si>
  <si>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</si>
  <si>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</si>
  <si>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</si>
  <si>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</si>
  <si>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</si>
  <si>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</si>
  <si>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</si>
  <si>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</si>
  <si>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</si>
  <si>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</si>
  <si>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</si>
  <si>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</si>
  <si>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</si>
  <si>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</si>
  <si>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</si>
  <si>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</si>
  <si>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</si>
  <si>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</si>
  <si>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</si>
  <si>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</si>
  <si>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</si>
  <si>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</si>
  <si>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</si>
  <si>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</si>
  <si>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</si>
  <si>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</si>
  <si>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</si>
  <si>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</si>
  <si>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</si>
  <si>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</si>
  <si>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</si>
  <si>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</si>
  <si>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</si>
  <si>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</si>
  <si>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</si>
  <si>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</si>
  <si>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</si>
  <si>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</si>
  <si>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</si>
  <si>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</si>
  <si>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</si>
  <si>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</si>
  <si>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</si>
  <si>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</si>
  <si>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</si>
  <si>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</si>
  <si>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</si>
  <si>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</si>
  <si>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</si>
  <si>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</si>
  <si>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</si>
  <si>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</si>
  <si>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</si>
  <si>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</si>
  <si>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</si>
  <si>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</si>
  <si>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</si>
  <si>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</si>
  <si>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</si>
  <si>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</si>
  <si>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</si>
  <si>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</si>
  <si>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</si>
  <si>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</si>
  <si>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</si>
  <si>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</si>
  <si>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</si>
  <si>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</si>
  <si>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</si>
  <si>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</si>
  <si>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</si>
  <si>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</si>
  <si>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</si>
  <si>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</si>
  <si>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</si>
  <si>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</si>
  <si>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</si>
  <si>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</si>
  <si>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</si>
  <si>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</si>
  <si>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</si>
  <si>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</si>
  <si>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</si>
  <si>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</si>
  <si>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</si>
  <si>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</si>
  <si>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</si>
  <si>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</si>
  <si>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</si>
  <si>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</si>
  <si>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</si>
  <si>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</si>
  <si>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</si>
  <si>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</si>
  <si>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</si>
  <si>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</si>
  <si>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</si>
  <si>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</si>
  <si>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</si>
  <si>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</si>
  <si>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</si>
  <si>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</si>
  <si>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</si>
  <si>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</si>
  <si>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</si>
  <si>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</si>
  <si>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</si>
  <si>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</si>
  <si>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</si>
  <si>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</si>
  <si>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</si>
  <si>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</si>
  <si>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</si>
  <si>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</si>
  <si>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</si>
  <si>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</si>
  <si>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</si>
  <si>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</si>
  <si>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</si>
  <si>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</si>
  <si>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</si>
  <si>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</si>
  <si>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</si>
  <si>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</si>
  <si>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</si>
  <si>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</si>
  <si>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</si>
  <si>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</si>
  <si>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</si>
  <si>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</si>
  <si>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</si>
  <si>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</si>
  <si>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</si>
  <si>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</si>
  <si>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</si>
  <si>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</si>
  <si>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</si>
  <si>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</si>
  <si>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</si>
  <si>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</si>
  <si>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</si>
  <si>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</si>
  <si>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</si>
  <si>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</si>
  <si>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</si>
  <si>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</si>
  <si>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</si>
  <si>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</si>
  <si>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</si>
  <si>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</si>
  <si>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</si>
  <si>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</si>
  <si>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</si>
  <si>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</si>
  <si>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</si>
  <si>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</si>
  <si>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</si>
  <si>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</si>
  <si>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</si>
  <si>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</si>
  <si>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</si>
  <si>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</si>
  <si>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</si>
  <si>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</si>
  <si>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</si>
  <si>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</si>
  <si>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</si>
  <si>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</si>
  <si>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</si>
  <si>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</si>
  <si>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</si>
  <si>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</si>
  <si>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</si>
  <si>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</si>
  <si>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</si>
  <si>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</si>
  <si>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</si>
  <si>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</si>
  <si>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</si>
  <si>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</si>
  <si>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</si>
  <si>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</si>
  <si>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</si>
  <si>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</si>
  <si>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</si>
  <si>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</si>
  <si>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</si>
  <si>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</si>
  <si>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</si>
  <si>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</si>
  <si>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</si>
  <si>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</si>
  <si>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</si>
  <si>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</si>
  <si>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</si>
  <si>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</si>
  <si>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</si>
  <si>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</si>
  <si>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</si>
  <si>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</si>
  <si>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</si>
  <si>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</si>
  <si>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</si>
  <si>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</si>
  <si>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</si>
  <si>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</si>
  <si>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</si>
  <si>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</si>
  <si>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</si>
  <si>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</si>
  <si>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</si>
  <si>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</si>
  <si>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</si>
  <si>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</si>
  <si>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</si>
  <si>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</si>
  <si>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</si>
  <si>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</si>
  <si>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</si>
  <si>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</si>
  <si>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</si>
  <si>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</si>
  <si>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</si>
  <si>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</si>
  <si>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</si>
  <si>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</si>
  <si>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</si>
  <si>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</si>
  <si>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</si>
  <si>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</si>
  <si>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</si>
  <si>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</si>
  <si>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</si>
  <si>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</si>
  <si>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</si>
  <si>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</si>
  <si>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</si>
  <si>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</si>
  <si>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</si>
  <si>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</si>
  <si>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</si>
  <si>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</si>
  <si>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</si>
  <si>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</si>
  <si>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</si>
  <si>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</si>
  <si>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</si>
  <si>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</si>
  <si>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</si>
  <si>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</si>
  <si>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</si>
  <si>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</si>
  <si>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</si>
  <si>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</si>
  <si>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</si>
  <si>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</si>
  <si>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</si>
  <si>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</si>
  <si>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</si>
  <si>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</si>
  <si>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</si>
  <si>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</si>
  <si>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</si>
  <si>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</si>
  <si>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</si>
  <si>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</si>
  <si>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</si>
  <si>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</si>
  <si>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</si>
  <si>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</si>
  <si>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</si>
  <si>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</si>
  <si>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</si>
  <si>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</si>
  <si>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</si>
  <si>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</si>
  <si>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</si>
  <si>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</si>
  <si>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</si>
  <si>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</si>
  <si>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</si>
  <si>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</si>
  <si>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</si>
  <si>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</si>
  <si>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</si>
  <si>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</si>
  <si>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</si>
  <si>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</si>
  <si>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</si>
  <si>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</si>
  <si>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</si>
  <si>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</si>
  <si>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</si>
  <si>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</si>
  <si>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</si>
  <si>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</si>
  <si>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</si>
  <si>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</si>
  <si>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</si>
  <si>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</si>
  <si>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</si>
  <si>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</si>
  <si>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</si>
  <si>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</si>
  <si>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</si>
  <si>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</si>
  <si>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</si>
  <si>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</si>
  <si>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</si>
  <si>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</si>
  <si>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</si>
  <si>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</si>
  <si>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</si>
  <si>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</si>
  <si>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</si>
  <si>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</si>
  <si>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</si>
  <si>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</si>
  <si>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</si>
  <si>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</si>
  <si>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</si>
  <si>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</si>
  <si>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</si>
  <si>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</si>
  <si>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</si>
  <si>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</si>
  <si>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</si>
  <si>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</si>
  <si>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</si>
  <si>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</si>
  <si>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</si>
  <si>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</si>
  <si>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</si>
  <si>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</si>
  <si>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</si>
  <si>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</si>
  <si>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</si>
  <si>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</si>
  <si>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</si>
  <si>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</si>
  <si>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</si>
  <si>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</si>
  <si>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</si>
  <si>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</si>
  <si>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</si>
  <si>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</si>
  <si>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</si>
  <si>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</si>
  <si>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</si>
  <si>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</si>
  <si>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</si>
  <si>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</si>
  <si>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</si>
  <si>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</si>
  <si>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</si>
  <si>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</si>
  <si>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</si>
  <si>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</si>
  <si>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</si>
  <si>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</si>
  <si>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</si>
  <si>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</si>
  <si>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</si>
  <si>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</si>
  <si>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</si>
  <si>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</si>
  <si>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</si>
  <si>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</si>
  <si>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</si>
  <si>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</si>
  <si>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</si>
  <si>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</si>
  <si>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</si>
  <si>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</si>
  <si>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</si>
  <si>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</si>
  <si>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</si>
  <si>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</si>
  <si>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</si>
  <si>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</si>
  <si>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</si>
  <si>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</si>
  <si>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</si>
  <si>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</si>
  <si>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</si>
  <si>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</si>
  <si>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</si>
  <si>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</si>
  <si>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</si>
  <si>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</si>
  <si>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</si>
  <si>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</si>
  <si>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</si>
  <si>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</si>
  <si>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</si>
  <si>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</si>
  <si>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</si>
  <si>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</si>
  <si>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</si>
  <si>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</si>
  <si>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</si>
  <si>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</si>
  <si>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</si>
  <si>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</si>
  <si>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</si>
  <si>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</si>
  <si>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</si>
  <si>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</si>
  <si>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</si>
  <si>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</si>
  <si>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</si>
  <si>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</si>
  <si>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</si>
  <si>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</si>
  <si>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</si>
  <si>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</si>
  <si>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</si>
  <si>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</si>
  <si>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</si>
  <si>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</si>
  <si>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</si>
  <si>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</si>
  <si>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</si>
  <si>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</si>
  <si>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</si>
  <si>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</si>
  <si>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</si>
  <si>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</si>
  <si>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</si>
  <si>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</si>
  <si>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</si>
  <si>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</si>
  <si>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</si>
  <si>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</si>
  <si>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</si>
  <si>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</si>
  <si>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</si>
  <si>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</si>
  <si>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</si>
  <si>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</si>
  <si>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</si>
  <si>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</si>
  <si>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</si>
  <si>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</si>
  <si>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</si>
  <si>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</si>
  <si>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</si>
  <si>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</si>
  <si>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</si>
  <si>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</si>
  <si>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</si>
  <si>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</si>
  <si>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</si>
  <si>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</si>
  <si>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</si>
  <si>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</si>
  <si>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</si>
  <si>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</si>
  <si>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</si>
  <si>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</si>
  <si>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</si>
  <si>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</si>
  <si>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</si>
  <si>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</si>
  <si>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</si>
  <si>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</si>
  <si>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</si>
  <si>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</si>
  <si>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</si>
  <si>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</si>
  <si>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</si>
  <si>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</si>
  <si>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</si>
  <si>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</si>
  <si>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</si>
  <si>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</si>
  <si>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</si>
  <si>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</si>
  <si>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</si>
  <si>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</si>
  <si>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</si>
  <si>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</si>
  <si>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</si>
  <si>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</si>
  <si>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</si>
  <si>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</si>
  <si>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</si>
  <si>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</si>
  <si>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</si>
  <si>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</si>
  <si>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</si>
  <si>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</si>
  <si>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</si>
  <si>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</si>
  <si>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</si>
  <si>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</si>
  <si>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</si>
  <si>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</si>
  <si>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</si>
  <si>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</si>
  <si>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</si>
  <si>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</si>
  <si>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</si>
  <si>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</si>
  <si>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</si>
  <si>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</si>
  <si>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</si>
  <si>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</si>
  <si>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</si>
  <si>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</si>
  <si>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</si>
  <si>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</si>
  <si>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</si>
  <si>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</si>
  <si>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</si>
  <si>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</si>
  <si>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</si>
  <si>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</si>
  <si>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</si>
  <si>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</si>
  <si>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</si>
  <si>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</si>
  <si>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</si>
  <si>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</si>
  <si>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</si>
  <si>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</si>
  <si>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</si>
  <si>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</si>
  <si>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</si>
  <si>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</si>
  <si>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</si>
  <si>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</si>
  <si>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</si>
  <si>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</si>
  <si>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</si>
  <si>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</si>
  <si>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</si>
  <si>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</si>
  <si>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</si>
  <si>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</si>
  <si>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</si>
  <si>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</si>
  <si>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</si>
  <si>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</si>
  <si>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</si>
  <si>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</si>
  <si>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</si>
  <si>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</si>
  <si>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</si>
  <si>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</si>
  <si>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</si>
  <si>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</si>
  <si>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</si>
  <si>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</si>
  <si>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</si>
  <si>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</si>
  <si>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</si>
  <si>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</si>
  <si>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</si>
  <si>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</si>
  <si>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</si>
  <si>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</si>
  <si>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</si>
  <si>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</si>
  <si>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</si>
  <si>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</si>
  <si>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</si>
  <si>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</si>
  <si>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</si>
  <si>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</si>
  <si>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</si>
  <si>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</si>
  <si>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</si>
  <si>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</si>
  <si>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</si>
  <si>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</si>
  <si>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</si>
  <si>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</si>
  <si>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</si>
  <si>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</si>
  <si>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</si>
  <si>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</si>
  <si>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</si>
  <si>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</si>
  <si>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</si>
  <si>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</si>
  <si>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</si>
  <si>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</si>
  <si>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</si>
  <si>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</si>
  <si>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</si>
  <si>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</si>
  <si>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</si>
  <si>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</si>
  <si>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</si>
  <si>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</si>
  <si>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</si>
  <si>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</si>
  <si>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</si>
  <si>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</si>
  <si>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</si>
  <si>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</si>
  <si>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</si>
  <si>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</si>
  <si>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</si>
  <si>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</si>
  <si>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</si>
  <si>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</si>
  <si>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</si>
  <si>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</si>
  <si>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</si>
  <si>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</si>
  <si>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</si>
  <si>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</si>
  <si>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</si>
  <si>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</si>
  <si>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</si>
  <si>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</si>
  <si>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</si>
  <si>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</si>
  <si>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</si>
  <si>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</si>
  <si>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</si>
  <si>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</si>
  <si>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</si>
  <si>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</si>
  <si>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</si>
  <si>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</si>
  <si>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</si>
  <si>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</si>
  <si>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</si>
  <si>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</si>
  <si>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</si>
  <si>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</si>
  <si>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</si>
  <si>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</si>
  <si>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</si>
  <si>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</si>
  <si>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</si>
  <si>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</si>
  <si>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</si>
  <si>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</si>
  <si>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</si>
  <si>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</si>
  <si>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</si>
  <si>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</si>
  <si>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</si>
  <si>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</si>
  <si>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</si>
  <si>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</si>
  <si>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</si>
  <si>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</si>
  <si>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</si>
  <si>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</si>
  <si>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</si>
  <si>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</si>
  <si>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</si>
  <si>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</si>
  <si>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</si>
  <si>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</si>
  <si>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</si>
  <si>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</si>
  <si>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</si>
  <si>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</si>
  <si>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</si>
  <si>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</si>
  <si>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</si>
  <si>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</si>
  <si>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</si>
  <si>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</si>
  <si>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</si>
  <si>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</si>
  <si>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</si>
  <si>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</si>
  <si>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</si>
  <si>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</si>
  <si>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</si>
  <si>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</si>
  <si>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</si>
  <si>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</si>
  <si>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</si>
  <si>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</si>
  <si>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</si>
  <si>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</si>
  <si>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</si>
  <si>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</si>
  <si>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</si>
  <si>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</si>
  <si>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</si>
  <si>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</si>
  <si>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</si>
  <si>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</si>
  <si>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</si>
  <si>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</si>
  <si>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</si>
  <si>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</si>
  <si>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</si>
  <si>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</si>
  <si>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</si>
  <si>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</si>
  <si>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</si>
  <si>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</si>
  <si>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</si>
  <si>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</si>
  <si>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</si>
  <si>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</si>
  <si>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</si>
  <si>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</si>
  <si>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</si>
  <si>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</si>
  <si>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</si>
  <si>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</si>
  <si>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</si>
  <si>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</si>
  <si>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</si>
  <si>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</si>
  <si>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</si>
  <si>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</si>
  <si>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</si>
  <si>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</si>
  <si>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</si>
  <si>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</si>
  <si>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</si>
  <si>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</si>
  <si>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</si>
  <si>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</si>
  <si>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</si>
  <si>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</si>
  <si>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</si>
  <si>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</si>
  <si>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</si>
  <si>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</si>
  <si>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</si>
  <si>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</si>
  <si>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</si>
  <si>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</si>
  <si>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</si>
  <si>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</si>
  <si>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</si>
  <si>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</si>
  <si>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</si>
  <si>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</si>
  <si>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</si>
  <si>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</si>
  <si>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</si>
  <si>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</si>
  <si>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</si>
  <si>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</si>
  <si>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</si>
  <si>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</si>
  <si>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</si>
  <si>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</si>
  <si>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</si>
  <si>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</si>
  <si>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</si>
  <si>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</si>
  <si>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</si>
  <si>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</si>
  <si>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</si>
  <si>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</si>
  <si>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</si>
  <si>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</si>
  <si>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</si>
  <si>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</si>
  <si>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</si>
  <si>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</si>
  <si>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</si>
  <si>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</si>
  <si>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</si>
  <si>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</si>
  <si>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</si>
  <si>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</si>
  <si>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</si>
  <si>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</si>
  <si>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</si>
  <si>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</si>
  <si>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</si>
  <si>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</si>
  <si>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</si>
  <si>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</si>
  <si>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</si>
  <si>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</si>
  <si>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</si>
  <si>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</si>
  <si>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</si>
  <si>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</si>
  <si>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</si>
  <si>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</si>
  <si>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</si>
  <si>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</si>
  <si>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</si>
  <si>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</si>
  <si>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</si>
  <si>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</si>
  <si>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</si>
  <si>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</si>
  <si>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</si>
  <si>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</si>
  <si>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</si>
  <si>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</si>
  <si>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</si>
  <si>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</si>
  <si>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</si>
  <si>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</si>
  <si>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</si>
  <si>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</si>
  <si>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</si>
  <si>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</si>
  <si>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</si>
  <si>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</si>
  <si>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</si>
  <si>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</si>
  <si>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</si>
  <si>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</si>
  <si>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</si>
  <si>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</si>
  <si>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</si>
  <si>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</si>
  <si>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</si>
  <si>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</si>
  <si>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</si>
  <si>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</si>
  <si>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</si>
  <si>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</si>
  <si>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</si>
  <si>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</si>
  <si>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</si>
  <si>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</si>
  <si>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</si>
  <si>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</si>
  <si>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</si>
  <si>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</si>
  <si>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</si>
  <si>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</si>
  <si>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</si>
  <si>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</si>
  <si>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</si>
  <si>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</si>
  <si>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</si>
  <si>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</si>
  <si>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</si>
  <si>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</si>
  <si>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</si>
  <si>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</si>
  <si>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</si>
  <si>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</si>
  <si>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</si>
  <si>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</si>
  <si>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</si>
  <si>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</si>
  <si>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</si>
  <si>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</si>
  <si>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</si>
  <si>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</si>
  <si>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</si>
  <si>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</si>
  <si>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</si>
  <si>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</si>
  <si>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</si>
  <si>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</si>
  <si>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</si>
  <si>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</si>
  <si>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</si>
  <si>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</si>
  <si>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</si>
  <si>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</si>
  <si>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</si>
  <si>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</si>
  <si>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</si>
  <si>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</si>
  <si>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</si>
  <si>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</si>
  <si>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</si>
  <si>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</si>
  <si>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</si>
  <si>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</si>
  <si>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</si>
  <si>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</si>
  <si>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</si>
  <si>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</si>
  <si>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</si>
  <si>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</si>
  <si>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</si>
  <si>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</si>
  <si>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</si>
  <si>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</si>
  <si>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</si>
  <si>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</si>
  <si>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</si>
  <si>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</si>
  <si>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</si>
  <si>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</si>
  <si>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</si>
  <si>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</si>
  <si>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</si>
  <si>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</si>
  <si>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</si>
  <si>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</si>
  <si>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</si>
  <si>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</si>
  <si>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</si>
  <si>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</si>
  <si>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</si>
  <si>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</si>
  <si>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</si>
  <si>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</si>
  <si>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</si>
  <si>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</si>
  <si>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</si>
  <si>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</si>
  <si>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</si>
  <si>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</si>
  <si>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</si>
  <si>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</si>
  <si>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</si>
  <si>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</si>
  <si>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</si>
  <si>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</si>
  <si>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</si>
  <si>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</si>
  <si>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</si>
  <si>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</si>
  <si>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</si>
  <si>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</si>
  <si>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</si>
  <si>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</si>
  <si>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</si>
  <si>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</si>
  <si>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</si>
  <si>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</si>
  <si>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</si>
  <si>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</si>
  <si>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</si>
  <si>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</si>
  <si>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</si>
  <si>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</si>
  <si>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</si>
  <si>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</si>
  <si>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</si>
  <si>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</si>
  <si>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</si>
  <si>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</si>
  <si>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</si>
  <si>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</si>
  <si>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</si>
  <si>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</si>
  <si>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</si>
  <si>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</si>
  <si>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</si>
  <si>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</si>
  <si>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</si>
  <si>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</si>
  <si>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</si>
  <si>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</si>
  <si>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</si>
  <si>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</si>
  <si>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</si>
  <si>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</si>
  <si>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</si>
  <si>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</si>
  <si>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</si>
  <si>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</si>
  <si>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</si>
  <si>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</si>
  <si>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</si>
  <si>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</si>
  <si>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</si>
  <si>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</si>
  <si>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</si>
  <si>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</si>
  <si>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</si>
  <si>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</si>
  <si>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</si>
  <si>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</si>
  <si>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</si>
  <si>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</si>
  <si>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</si>
  <si>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</si>
  <si>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</si>
  <si>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</si>
  <si>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</si>
  <si>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</si>
  <si>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</si>
  <si>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</si>
  <si>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</si>
  <si>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</si>
  <si>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</si>
  <si>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</si>
  <si>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</si>
  <si>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</si>
  <si>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</si>
  <si>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</si>
  <si>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</si>
  <si>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</si>
  <si>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</si>
  <si>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</si>
  <si>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</si>
  <si>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</si>
  <si>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</si>
  <si>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</si>
  <si>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</si>
  <si>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</si>
  <si>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</si>
  <si>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</si>
  <si>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</si>
  <si>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</si>
  <si>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</si>
  <si>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</si>
  <si>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</si>
  <si>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</si>
  <si>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</si>
  <si>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</si>
  <si>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</si>
  <si>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</si>
  <si>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</si>
  <si>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</si>
  <si>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</si>
  <si>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</si>
  <si>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</si>
  <si>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</si>
  <si>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</si>
  <si>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</si>
  <si>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</si>
  <si>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</si>
  <si>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</si>
  <si>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</si>
  <si>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</si>
  <si>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</si>
  <si>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</si>
  <si>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</si>
  <si>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</si>
  <si>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</si>
  <si>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</si>
  <si>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</si>
  <si>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</si>
  <si>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</si>
  <si>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</si>
  <si>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</si>
  <si>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</si>
  <si>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</si>
  <si>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</si>
  <si>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</si>
  <si>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</si>
  <si>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</si>
  <si>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</si>
  <si>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</si>
  <si>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</si>
  <si>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</si>
  <si>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</si>
  <si>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</si>
  <si>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</si>
  <si>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</si>
  <si>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</si>
  <si>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</si>
  <si>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</si>
  <si>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</si>
  <si>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</si>
  <si>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</si>
  <si>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</si>
  <si>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</si>
  <si>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</si>
  <si>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</si>
  <si>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</si>
  <si>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</si>
  <si>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</si>
  <si>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</si>
  <si>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</si>
  <si>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</si>
  <si>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</si>
  <si>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</si>
  <si>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</si>
  <si>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</si>
  <si>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</si>
  <si>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</si>
  <si>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</si>
  <si>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</si>
  <si>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</si>
  <si>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</si>
  <si>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</si>
  <si>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</si>
  <si>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</si>
  <si>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</si>
  <si>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</si>
  <si>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</si>
  <si>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</si>
  <si>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</si>
  <si>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</si>
  <si>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</si>
  <si>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</si>
  <si>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</si>
  <si>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</si>
  <si>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</si>
  <si>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</si>
  <si>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</si>
  <si>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</si>
  <si>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</si>
  <si>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</si>
  <si>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</si>
  <si>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</si>
  <si>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</si>
  <si>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</si>
  <si>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</si>
  <si>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</si>
  <si>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</si>
  <si>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</si>
  <si>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</si>
  <si>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</si>
  <si>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</si>
  <si>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</si>
  <si>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</si>
  <si>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</si>
  <si>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</si>
  <si>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</si>
  <si>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</si>
  <si>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</si>
  <si>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</si>
  <si>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</si>
  <si>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</si>
  <si>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</si>
  <si>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</si>
  <si>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</si>
  <si>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</si>
  <si>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</si>
  <si>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</si>
  <si>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</si>
  <si>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</si>
  <si>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</si>
  <si>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</si>
  <si>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</si>
  <si>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</si>
  <si>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</si>
  <si>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</si>
  <si>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</si>
  <si>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</si>
  <si>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</si>
  <si>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</si>
  <si>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</si>
  <si>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</si>
  <si>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</si>
  <si>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</si>
  <si>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</si>
  <si>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</si>
  <si>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</si>
  <si>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</si>
  <si>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</si>
  <si>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</si>
  <si>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</si>
  <si>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</si>
  <si>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</si>
  <si>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</si>
  <si>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</si>
  <si>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</si>
  <si>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</si>
  <si>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</si>
  <si>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</si>
  <si>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</si>
  <si>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</si>
  <si>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</si>
  <si>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</si>
  <si>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</si>
  <si>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</si>
  <si>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</si>
  <si>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</si>
  <si>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</si>
  <si>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</si>
  <si>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</si>
  <si>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</si>
  <si>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</si>
  <si>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</si>
  <si>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</si>
  <si>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</si>
  <si>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</si>
  <si>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</si>
  <si>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</si>
  <si>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</si>
  <si>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</si>
  <si>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</si>
  <si>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</si>
  <si>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</si>
  <si>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</si>
  <si>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</si>
  <si>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</si>
  <si>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</si>
  <si>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</si>
  <si>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</si>
  <si>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</si>
  <si>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</si>
  <si>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</si>
  <si>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</si>
  <si>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</si>
  <si>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</si>
  <si>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</si>
  <si>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</si>
  <si>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</si>
  <si>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</si>
  <si>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</si>
  <si>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</si>
  <si>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</si>
  <si>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</si>
  <si>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</si>
  <si>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</si>
  <si>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</si>
  <si>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</si>
  <si>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</si>
  <si>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</si>
  <si>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</si>
  <si>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</si>
  <si>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</si>
  <si>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</si>
  <si>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</si>
  <si>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</si>
  <si>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</si>
  <si>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</si>
  <si>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</si>
  <si>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</si>
  <si>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</si>
  <si>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</si>
  <si>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</si>
  <si>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</si>
  <si>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</si>
  <si>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</si>
  <si>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</si>
  <si>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</si>
  <si>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</si>
  <si>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</si>
  <si>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</si>
  <si>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</si>
  <si>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</si>
  <si>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</si>
  <si>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</si>
  <si>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</si>
  <si>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</si>
  <si>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</si>
  <si>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</si>
  <si>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</si>
  <si>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</si>
  <si>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</si>
  <si>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</si>
  <si>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</si>
  <si>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</si>
  <si>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</si>
  <si>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</si>
  <si>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</si>
  <si>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</si>
  <si>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</si>
  <si>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</si>
  <si>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</si>
  <si>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</si>
  <si>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</si>
  <si>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</si>
  <si>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</si>
  <si>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</si>
  <si>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</si>
  <si>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</si>
  <si>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</si>
  <si>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</si>
  <si>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</si>
  <si>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</si>
  <si>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</si>
  <si>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</si>
  <si>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</si>
  <si>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</si>
  <si>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</si>
  <si>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</si>
  <si>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</si>
  <si>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</si>
  <si>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</si>
  <si>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</si>
  <si>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</si>
  <si>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</si>
  <si>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</si>
  <si>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</si>
  <si>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</si>
  <si>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</si>
  <si>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</si>
  <si>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</si>
  <si>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</si>
  <si>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</si>
  <si>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</si>
  <si>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</si>
  <si>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</si>
  <si>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</si>
  <si>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</si>
  <si>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</si>
  <si>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</si>
  <si>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</si>
  <si>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</si>
  <si>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</si>
  <si>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</si>
  <si>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</si>
  <si>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</si>
  <si>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</si>
  <si>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</si>
  <si>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</si>
  <si>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</si>
  <si>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</si>
  <si>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</si>
  <si>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</si>
  <si>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</si>
  <si>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</si>
  <si>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</si>
  <si>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</si>
  <si>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</si>
  <si>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</si>
  <si>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</si>
  <si>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</si>
  <si>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</si>
  <si>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</si>
  <si>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</si>
  <si>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</si>
  <si>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</si>
  <si>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</si>
  <si>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</si>
  <si>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</si>
  <si>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</si>
  <si>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</si>
  <si>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</si>
  <si>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</si>
  <si>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</si>
  <si>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</si>
  <si>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</si>
  <si>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</si>
  <si>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</si>
  <si>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</si>
  <si>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</si>
  <si>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</si>
  <si>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</si>
  <si>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</si>
  <si>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</si>
  <si>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</si>
  <si>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</si>
  <si>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</si>
  <si>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</si>
  <si>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</si>
  <si>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</si>
  <si>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</si>
  <si>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</si>
  <si>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</si>
  <si>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</si>
  <si>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</si>
  <si>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</si>
  <si>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</si>
  <si>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</si>
  <si>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</si>
  <si>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</si>
  <si>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</si>
  <si>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</si>
  <si>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</si>
  <si>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</si>
  <si>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</si>
  <si>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</si>
  <si>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</si>
  <si>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</si>
  <si>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</si>
  <si>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</si>
  <si>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</si>
  <si>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</si>
  <si>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</si>
  <si>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</si>
  <si>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</si>
  <si>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</si>
  <si>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</si>
  <si>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</si>
  <si>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</si>
  <si>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</si>
  <si>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</si>
  <si>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</si>
  <si>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</si>
  <si>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</si>
  <si>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</si>
  <si>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</si>
  <si>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</si>
  <si>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</si>
  <si>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</si>
  <si>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</si>
  <si>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</si>
  <si>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</si>
  <si>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</si>
  <si>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</si>
  <si>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</si>
  <si>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</si>
  <si>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</si>
  <si>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</si>
  <si>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</si>
  <si>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</si>
  <si>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</si>
  <si>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</si>
  <si>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</si>
  <si>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</si>
  <si>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</si>
  <si>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</si>
  <si>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</si>
  <si>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</si>
  <si>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</si>
  <si>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</si>
  <si>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</si>
  <si>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</si>
  <si>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</si>
  <si>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</si>
  <si>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</si>
  <si>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</si>
  <si>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</si>
  <si>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</si>
  <si>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</si>
  <si>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</si>
  <si>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</si>
  <si>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</si>
  <si>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</si>
  <si>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</si>
  <si>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</si>
  <si>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</si>
  <si>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</si>
  <si>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</si>
  <si>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</si>
  <si>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</si>
  <si>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</si>
  <si>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</si>
  <si>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</si>
  <si>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</si>
  <si>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</si>
  <si>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</si>
  <si>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</si>
  <si>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</si>
  <si>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</si>
  <si>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</si>
  <si>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</si>
  <si>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</si>
  <si>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</si>
  <si>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</si>
  <si>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</si>
  <si>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</si>
  <si>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</si>
  <si>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</si>
  <si>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</si>
  <si>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</si>
  <si>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</si>
  <si>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</si>
  <si>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</si>
  <si>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</si>
  <si>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</si>
  <si>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</si>
  <si>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</si>
  <si>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</si>
  <si>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</si>
  <si>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</si>
  <si>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</si>
  <si>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</si>
  <si>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</si>
  <si>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</si>
  <si>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</si>
  <si>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</si>
  <si>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</si>
  <si>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</si>
  <si>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</si>
  <si>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</si>
  <si>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</si>
  <si>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</si>
  <si>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</si>
  <si>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</si>
  <si>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</si>
  <si>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</si>
  <si>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</si>
  <si>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</si>
  <si>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</si>
  <si>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</si>
  <si>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</si>
  <si>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</si>
  <si>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</si>
  <si>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</si>
  <si>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</si>
  <si>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</si>
  <si>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</si>
  <si>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</si>
  <si>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</si>
  <si>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</si>
  <si>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</si>
  <si>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</si>
  <si>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</si>
  <si>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</si>
  <si>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</si>
  <si>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</si>
  <si>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</si>
  <si>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</si>
  <si>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</si>
  <si>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</si>
  <si>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</si>
  <si>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</si>
  <si>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</si>
  <si>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</si>
  <si>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</si>
  <si>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</si>
  <si>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</si>
  <si>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</si>
  <si>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</si>
  <si>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</si>
  <si>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</si>
  <si>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</si>
  <si>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</si>
  <si>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</si>
  <si>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</si>
  <si>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</si>
  <si>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</si>
  <si>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</si>
  <si>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</si>
  <si>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</si>
  <si>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</si>
  <si>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</si>
  <si>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</si>
  <si>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</si>
  <si>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</si>
  <si>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</si>
  <si>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</si>
  <si>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</si>
  <si>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</si>
  <si>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</si>
  <si>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</si>
  <si>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</si>
  <si>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</si>
  <si>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</si>
  <si>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</si>
  <si>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</si>
  <si>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</si>
  <si>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</si>
  <si>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</si>
  <si>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</si>
  <si>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</si>
  <si>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</si>
  <si>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</si>
  <si>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</si>
  <si>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</si>
  <si>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</si>
  <si>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</si>
  <si>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</si>
  <si>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</si>
  <si>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</si>
  <si>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</si>
  <si>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</si>
  <si>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</si>
  <si>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</si>
  <si>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</si>
  <si>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</si>
  <si>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</si>
  <si>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</si>
  <si>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</si>
  <si>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</si>
  <si>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</si>
  <si>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</si>
  <si>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</si>
  <si>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</si>
  <si>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</si>
  <si>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</si>
  <si>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</si>
  <si>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</si>
  <si>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</si>
  <si>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</si>
  <si>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</si>
  <si>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</si>
  <si>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</si>
  <si>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</si>
  <si>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</si>
  <si>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</si>
  <si>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</si>
  <si>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</si>
  <si>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</si>
  <si>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</si>
  <si>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</si>
  <si>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</si>
  <si>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</si>
  <si>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</si>
  <si>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</si>
  <si>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</si>
  <si>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</si>
  <si>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</si>
  <si>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</si>
  <si>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</si>
  <si>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</si>
  <si>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</si>
  <si>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</si>
  <si>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</si>
  <si>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</si>
  <si>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</si>
  <si>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</si>
  <si>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</si>
  <si>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</si>
  <si>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</si>
  <si>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</si>
  <si>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</si>
  <si>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</si>
  <si>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</si>
  <si>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</si>
  <si>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</si>
  <si>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</si>
  <si>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</si>
  <si>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</si>
  <si>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</si>
  <si>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</si>
  <si>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</si>
  <si>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</si>
  <si>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</si>
  <si>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</si>
  <si>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</si>
  <si>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</si>
  <si>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</si>
  <si>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</si>
  <si>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</si>
  <si>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</si>
  <si>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</si>
  <si>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</si>
  <si>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</si>
  <si>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</si>
  <si>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</si>
  <si>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</si>
  <si>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</si>
  <si>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</si>
  <si>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</si>
  <si>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</si>
  <si>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</si>
  <si>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</si>
  <si>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</si>
  <si>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</si>
  <si>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</si>
  <si>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</si>
  <si>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</si>
  <si>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</si>
  <si>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</si>
  <si>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</si>
  <si>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</si>
  <si>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</si>
  <si>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</si>
  <si>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</si>
  <si>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</si>
  <si>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</si>
  <si>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</si>
  <si>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</si>
  <si>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</si>
  <si>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</si>
  <si>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</si>
  <si>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</si>
  <si>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</si>
  <si>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</si>
  <si>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</si>
  <si>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</si>
  <si>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</si>
  <si>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</si>
  <si>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</si>
  <si>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</si>
  <si>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</si>
  <si>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</si>
  <si>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</si>
  <si>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</si>
  <si>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</si>
  <si>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</si>
  <si>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</si>
  <si>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</si>
  <si>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</si>
  <si>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</si>
  <si>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</si>
  <si>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</si>
  <si>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</si>
  <si>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</si>
  <si>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</si>
  <si>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</si>
  <si>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</si>
  <si>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</si>
  <si>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</si>
  <si>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</si>
  <si>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</si>
  <si>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</si>
  <si>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</si>
  <si>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</si>
  <si>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</si>
  <si>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</si>
  <si>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</si>
  <si>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</si>
  <si>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</si>
  <si>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</si>
  <si>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</si>
  <si>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</si>
  <si>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</si>
  <si>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</si>
  <si>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</si>
  <si>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</si>
  <si>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</si>
  <si>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</si>
  <si>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</si>
  <si>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</si>
  <si>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</si>
  <si>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</si>
  <si>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</si>
  <si>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</si>
  <si>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</si>
  <si>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</si>
  <si>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</si>
  <si>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</si>
  <si>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</si>
  <si>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</si>
  <si>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</si>
  <si>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</si>
  <si>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</si>
  <si>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</si>
  <si>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</si>
  <si>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</si>
  <si>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</si>
  <si>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</si>
  <si>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</si>
  <si>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</si>
  <si>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</si>
  <si>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</si>
  <si>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</si>
  <si>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</si>
  <si>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</si>
  <si>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</si>
  <si>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</si>
  <si>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</si>
  <si>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</si>
  <si>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</si>
  <si>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</si>
  <si>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</si>
  <si>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</si>
  <si>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</si>
  <si>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</si>
  <si>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</si>
  <si>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</si>
  <si>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</si>
  <si>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</si>
  <si>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</si>
  <si>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</si>
  <si>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</si>
  <si>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</si>
  <si>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</si>
  <si>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</si>
  <si>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</si>
  <si>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</si>
  <si>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</si>
  <si>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</si>
  <si>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</si>
  <si>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</si>
  <si>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</si>
  <si>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</si>
  <si>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</si>
  <si>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</si>
  <si>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</si>
  <si>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</si>
  <si>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</si>
  <si>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</si>
  <si>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</si>
  <si>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</si>
  <si>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</si>
  <si>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</si>
  <si>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</si>
  <si>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</si>
  <si>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</si>
  <si>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</si>
  <si>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</si>
  <si>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</si>
  <si>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</si>
  <si>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</si>
  <si>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</si>
  <si>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</si>
  <si>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</si>
  <si>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</si>
  <si>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</si>
  <si>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</si>
  <si>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</si>
  <si>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</si>
  <si>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</si>
  <si>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</si>
  <si>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</si>
  <si>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</si>
  <si>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</si>
  <si>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</si>
  <si>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</si>
  <si>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</si>
  <si>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</si>
  <si>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</si>
  <si>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</si>
  <si>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</si>
  <si>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</si>
  <si>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</si>
  <si>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</si>
  <si>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</si>
  <si>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</si>
  <si>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</si>
  <si>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</si>
  <si>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</si>
  <si>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</si>
  <si>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</si>
  <si>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</si>
  <si>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</si>
  <si>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</si>
  <si>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</si>
  <si>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</si>
  <si>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</si>
  <si>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</si>
  <si>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</si>
  <si>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</si>
  <si>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</si>
  <si>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</si>
  <si>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</si>
  <si>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</si>
  <si>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</si>
  <si>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</si>
  <si>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</si>
  <si>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</si>
  <si>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</si>
  <si>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</si>
  <si>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</si>
  <si>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</si>
  <si>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</si>
  <si>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</si>
  <si>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</si>
  <si>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</si>
  <si>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</si>
  <si>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</si>
  <si>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</si>
  <si>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</si>
  <si>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</si>
  <si>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</si>
  <si>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</si>
  <si>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</si>
  <si>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</si>
  <si>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</si>
  <si>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</si>
  <si>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</si>
  <si>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</si>
  <si>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</si>
  <si>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</si>
  <si>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</si>
  <si>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</si>
  <si>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</si>
  <si>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</si>
  <si>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</si>
  <si>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</si>
  <si>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</si>
  <si>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</si>
  <si>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</si>
  <si>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</si>
  <si>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</si>
  <si>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</si>
  <si>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</si>
  <si>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</si>
  <si>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</si>
  <si>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</si>
  <si>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</si>
  <si>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</si>
  <si>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</si>
  <si>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</si>
  <si>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</si>
  <si>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</si>
  <si>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</si>
  <si>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</si>
  <si>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</si>
  <si>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</si>
  <si>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</si>
  <si>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</si>
  <si>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</si>
  <si>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</si>
  <si>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</si>
  <si>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</si>
  <si>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</si>
  <si>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</si>
  <si>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</si>
  <si>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</si>
  <si>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</si>
  <si>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</si>
  <si>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</si>
  <si>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</si>
  <si>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</si>
  <si>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</si>
  <si>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</si>
  <si>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</si>
  <si>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</si>
  <si>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</si>
  <si>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</si>
  <si>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</si>
  <si>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</si>
  <si>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</si>
  <si>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</si>
  <si>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</si>
  <si>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</si>
  <si>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</si>
  <si>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</si>
  <si>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</si>
  <si>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</si>
  <si>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</si>
  <si>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</si>
  <si>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</si>
  <si>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</si>
  <si>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</si>
  <si>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</si>
  <si>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</si>
  <si>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</si>
  <si>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</si>
  <si>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</si>
  <si>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</si>
  <si>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</si>
  <si>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</si>
  <si>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</si>
  <si>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</si>
  <si>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</si>
  <si>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</si>
  <si>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</si>
  <si>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</si>
  <si>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</si>
  <si>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</si>
  <si>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</si>
  <si>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</si>
  <si>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</si>
  <si>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</si>
  <si>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</si>
  <si>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</si>
  <si>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</si>
  <si>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</si>
  <si>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</si>
  <si>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</si>
  <si>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</si>
  <si>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</si>
  <si>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</si>
  <si>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</si>
  <si>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</si>
  <si>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</si>
  <si>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</si>
  <si>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</si>
  <si>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</si>
  <si>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</si>
  <si>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</si>
  <si>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</si>
  <si>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</si>
  <si>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</si>
  <si>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</si>
  <si>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</si>
  <si>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</si>
  <si>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</si>
  <si>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</si>
  <si>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</si>
  <si>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</si>
  <si>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</si>
  <si>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</si>
  <si>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</si>
  <si>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</si>
  <si>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</si>
  <si>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</si>
  <si>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</si>
  <si>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</si>
  <si>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</si>
  <si>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</si>
  <si>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</si>
  <si>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</si>
  <si>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</si>
  <si>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</si>
  <si>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</si>
  <si>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</si>
  <si>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</si>
  <si>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</si>
  <si>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</si>
  <si>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</si>
  <si>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</si>
  <si>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</si>
  <si>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</si>
  <si>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</si>
  <si>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</si>
  <si>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</si>
  <si>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</si>
  <si>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</si>
  <si>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</si>
  <si>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</si>
  <si>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</si>
  <si>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</si>
  <si>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</si>
  <si>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</si>
  <si>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</si>
  <si>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</si>
  <si>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</si>
  <si>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</si>
  <si>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</si>
  <si>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</si>
  <si>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</si>
  <si>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</si>
  <si>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</si>
  <si>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</si>
  <si>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</si>
  <si>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</si>
  <si>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</si>
  <si>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</si>
  <si>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</si>
  <si>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</si>
  <si>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</si>
  <si>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</si>
  <si>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</si>
  <si>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</si>
  <si>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</si>
  <si>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</si>
  <si>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</si>
  <si>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</si>
  <si>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</si>
  <si>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</si>
  <si>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</si>
  <si>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</si>
  <si>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</si>
  <si>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</si>
  <si>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</si>
  <si>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</si>
  <si>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</si>
  <si>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</si>
  <si>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</si>
  <si>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</si>
  <si>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</si>
  <si>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</si>
  <si>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</si>
  <si>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</si>
  <si>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</si>
  <si>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</si>
  <si>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</si>
  <si>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</si>
  <si>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</si>
  <si>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</si>
  <si>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</si>
  <si>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</si>
  <si>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</si>
  <si>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</si>
  <si>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</si>
  <si>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</si>
  <si>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</si>
  <si>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</si>
  <si>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</si>
  <si>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</si>
  <si>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</si>
  <si>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</si>
  <si>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</si>
  <si>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</si>
  <si>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</si>
  <si>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</si>
  <si>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</si>
  <si>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</si>
  <si>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</si>
  <si>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</si>
  <si>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</si>
  <si>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</si>
  <si>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</si>
  <si>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</si>
  <si>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</si>
  <si>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</si>
  <si>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</si>
  <si>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</si>
  <si>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</si>
  <si>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</si>
  <si>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</si>
  <si>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</si>
  <si>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</si>
  <si>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</si>
  <si>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</si>
  <si>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</si>
  <si>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</si>
  <si>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</si>
  <si>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</si>
  <si>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</si>
  <si>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</si>
  <si>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</si>
  <si>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</si>
  <si>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</si>
  <si>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</si>
  <si>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</si>
  <si>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</si>
  <si>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</si>
  <si>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</si>
  <si>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</si>
  <si>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</si>
  <si>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</si>
  <si>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</si>
  <si>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</si>
  <si>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</si>
  <si>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</si>
  <si>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</si>
  <si>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</si>
  <si>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</si>
  <si>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</si>
  <si>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</si>
  <si>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</si>
  <si>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</si>
  <si>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</si>
  <si>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</si>
  <si>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</si>
  <si>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</si>
  <si>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</si>
  <si>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</si>
  <si>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</si>
  <si>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</si>
  <si>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</si>
  <si>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</si>
  <si>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</si>
  <si>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</si>
  <si>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</si>
  <si>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</si>
  <si>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</si>
  <si>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</si>
  <si>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</si>
  <si>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</si>
  <si>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</si>
  <si>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</si>
  <si>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</si>
  <si>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</si>
  <si>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</si>
  <si>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</si>
  <si>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</si>
  <si>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</si>
  <si>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</si>
  <si>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</si>
  <si>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</si>
  <si>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</si>
  <si>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</si>
  <si>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</si>
  <si>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</si>
  <si>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</si>
  <si>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</si>
  <si>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</si>
  <si>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</si>
  <si>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</si>
  <si>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</si>
  <si>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</si>
  <si>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</si>
  <si>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</si>
  <si>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</si>
  <si>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</si>
  <si>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</si>
  <si>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</si>
  <si>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</si>
  <si>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</si>
  <si>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</si>
  <si>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</si>
  <si>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</si>
  <si>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</si>
  <si>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</si>
  <si>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</si>
  <si>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</si>
  <si>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</si>
  <si>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</si>
  <si>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</si>
  <si>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</si>
  <si>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</si>
  <si>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</si>
  <si>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</si>
  <si>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</si>
  <si>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</si>
  <si>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</si>
  <si>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</si>
  <si>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</si>
  <si>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</si>
  <si>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</si>
  <si>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</si>
  <si>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</si>
  <si>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</si>
  <si>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</si>
  <si>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</si>
  <si>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</si>
  <si>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</si>
  <si>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</si>
  <si>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</si>
  <si>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</si>
  <si>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</si>
  <si>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</si>
  <si>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</si>
  <si>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</si>
  <si>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</si>
  <si>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</si>
  <si>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</si>
  <si>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</si>
  <si>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</si>
  <si>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</si>
  <si>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</si>
  <si>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</si>
  <si>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</si>
  <si>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</si>
  <si>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</si>
  <si>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</si>
  <si>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</si>
  <si>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</si>
  <si>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</si>
  <si>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</si>
  <si>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</si>
  <si>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</si>
  <si>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</si>
  <si>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</si>
  <si>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</si>
  <si>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</si>
  <si>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</si>
  <si>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</si>
  <si>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</si>
  <si>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</si>
  <si>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</si>
  <si>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</si>
  <si>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</si>
  <si>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</si>
  <si>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</si>
  <si>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</si>
  <si>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</si>
  <si>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</si>
  <si>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</si>
  <si>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</si>
  <si>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</si>
  <si>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</si>
  <si>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</si>
  <si>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</si>
  <si>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</si>
  <si>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</si>
  <si>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</si>
  <si>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</si>
  <si>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</si>
  <si>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</si>
  <si>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</si>
  <si>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</si>
  <si>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</si>
  <si>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</si>
  <si>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</si>
  <si>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</si>
  <si>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</si>
  <si>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</si>
  <si>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</si>
  <si>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</si>
  <si>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</si>
  <si>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</si>
  <si>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</si>
  <si>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</si>
  <si>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</si>
  <si>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</si>
  <si>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</si>
  <si>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</si>
  <si>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</si>
  <si>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</si>
  <si>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</si>
  <si>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</si>
  <si>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</si>
  <si>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</si>
  <si>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</si>
  <si>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</si>
  <si>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</si>
  <si>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</si>
  <si>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</si>
  <si>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</si>
  <si>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</si>
  <si>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</si>
  <si>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</si>
  <si>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</si>
  <si>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</si>
  <si>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</si>
  <si>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</si>
  <si>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</si>
  <si>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</si>
  <si>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</si>
  <si>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</si>
  <si>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</si>
  <si>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</si>
  <si>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</si>
  <si>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</si>
  <si>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</si>
  <si>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</si>
  <si>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</si>
  <si>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</si>
  <si>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</si>
  <si>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</si>
  <si>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</si>
  <si>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</si>
  <si>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</si>
  <si>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</si>
  <si>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</si>
  <si>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</si>
  <si>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</si>
  <si>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</si>
  <si>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</si>
  <si>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</si>
  <si>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</si>
  <si>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</si>
  <si>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</si>
  <si>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</si>
  <si>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</si>
  <si>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</si>
  <si>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</si>
  <si>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</si>
  <si>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</si>
  <si>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</si>
  <si>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</si>
  <si>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</si>
  <si>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</si>
  <si>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</si>
  <si>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</si>
  <si>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</si>
  <si>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</si>
  <si>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</si>
  <si>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</si>
  <si>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</si>
  <si>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</si>
  <si>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</si>
  <si>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</si>
  <si>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</si>
  <si>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</si>
  <si>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</si>
  <si>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</si>
  <si>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</si>
  <si>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</si>
  <si>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</si>
  <si>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</si>
  <si>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</si>
  <si>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</si>
  <si>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</si>
  <si>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</si>
  <si>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</si>
  <si>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</si>
  <si>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</si>
  <si>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</si>
  <si>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</si>
  <si>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</si>
  <si>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</si>
  <si>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</si>
  <si>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</si>
  <si>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</si>
  <si>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</si>
  <si>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</si>
  <si>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</si>
  <si>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</si>
  <si>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</si>
  <si>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</si>
  <si>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</si>
  <si>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</si>
  <si>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</si>
  <si>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</si>
  <si>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</si>
  <si>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</si>
  <si>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</si>
  <si>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</si>
  <si>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</si>
  <si>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</si>
  <si>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</si>
  <si>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</si>
  <si>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</si>
  <si>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</si>
  <si>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</si>
  <si>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</si>
  <si>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</si>
  <si>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</si>
  <si>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</si>
  <si>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</si>
  <si>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</si>
  <si>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</si>
  <si>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</si>
  <si>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</si>
  <si>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</si>
  <si>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</si>
  <si>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</si>
  <si>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</si>
  <si>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</si>
  <si>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</si>
  <si>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</si>
  <si>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</si>
  <si>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</si>
  <si>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</si>
  <si>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</si>
  <si>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</si>
  <si>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</si>
  <si>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</si>
  <si>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</si>
  <si>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</si>
  <si>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</si>
  <si>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</si>
  <si>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</si>
  <si>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</si>
  <si>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</si>
  <si>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</si>
  <si>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</si>
  <si>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</si>
  <si>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</si>
  <si>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</si>
  <si>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</si>
  <si>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</si>
  <si>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</si>
  <si>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</si>
  <si>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</si>
  <si>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</si>
  <si>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</si>
  <si>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</si>
  <si>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</si>
  <si>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</si>
  <si>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</si>
  <si>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</si>
  <si>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</si>
  <si>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</si>
  <si>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</si>
  <si>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</si>
  <si>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</si>
  <si>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</si>
  <si>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</si>
  <si>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</si>
  <si>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</si>
  <si>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</si>
  <si>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</si>
  <si>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</si>
  <si>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</si>
  <si>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</si>
  <si>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</si>
  <si>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</si>
  <si>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</si>
  <si>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</si>
  <si>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</si>
  <si>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</si>
  <si>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</si>
  <si>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</si>
  <si>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</si>
  <si>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</si>
  <si>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</si>
  <si>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</si>
  <si>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</si>
  <si>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</si>
  <si>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</si>
  <si>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</si>
  <si>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</si>
  <si>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</si>
  <si>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</si>
  <si>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</si>
  <si>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</si>
  <si>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</si>
  <si>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</si>
  <si>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</si>
  <si>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</si>
  <si>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</si>
  <si>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</si>
  <si>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</si>
  <si>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</si>
  <si>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</si>
  <si>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</si>
  <si>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</si>
  <si>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</si>
  <si>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</si>
  <si>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</si>
  <si>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</si>
  <si>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</si>
  <si>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</si>
  <si>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</si>
  <si>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</si>
  <si>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</si>
  <si>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</si>
  <si>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</si>
  <si>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</si>
  <si>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</si>
  <si>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</si>
  <si>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</si>
  <si>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</si>
  <si>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</si>
  <si>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</si>
  <si>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</si>
  <si>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</si>
  <si>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</si>
  <si>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</si>
  <si>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</si>
  <si>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</si>
  <si>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</si>
  <si>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</si>
  <si>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</si>
  <si>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</si>
  <si>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</si>
  <si>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</si>
  <si>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</si>
  <si>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</si>
  <si>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</si>
  <si>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</si>
  <si>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</si>
  <si>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</si>
  <si>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</si>
  <si>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</si>
  <si>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</si>
  <si>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</si>
  <si>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</si>
  <si>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</si>
  <si>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</si>
  <si>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</si>
  <si>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</si>
  <si>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</si>
  <si>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</si>
  <si>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</si>
  <si>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</si>
  <si>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</si>
  <si>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</si>
  <si>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</si>
  <si>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</si>
  <si>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</si>
  <si>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</si>
  <si>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</si>
  <si>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</si>
  <si>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</si>
  <si>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</si>
  <si>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</si>
  <si>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</si>
  <si>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</si>
  <si>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</si>
  <si>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</si>
  <si>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</si>
  <si>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</si>
  <si>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</si>
  <si>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</si>
  <si>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</si>
  <si>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</si>
  <si>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</si>
  <si>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</si>
  <si>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</si>
  <si>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</si>
  <si>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</si>
  <si>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</si>
  <si>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</si>
  <si>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</si>
  <si>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</si>
  <si>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</si>
  <si>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</si>
  <si>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</si>
  <si>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</si>
  <si>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</si>
  <si>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</si>
  <si>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</si>
  <si>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</si>
  <si>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</si>
  <si>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</si>
  <si>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</si>
  <si>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</si>
  <si>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</si>
  <si>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</si>
  <si>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</si>
  <si>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</si>
  <si>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</si>
  <si>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</si>
  <si>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</si>
  <si>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</si>
  <si>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</si>
  <si>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</si>
  <si>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</si>
  <si>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</si>
  <si>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</si>
  <si>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</si>
  <si>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</si>
  <si>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</si>
  <si>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</si>
  <si>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</si>
  <si>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</si>
  <si>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</si>
  <si>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</si>
  <si>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</si>
  <si>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</si>
  <si>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</si>
  <si>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</si>
  <si>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</si>
  <si>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</si>
  <si>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</si>
  <si>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</si>
  <si>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</si>
  <si>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</si>
  <si>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</si>
  <si>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</si>
  <si>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</si>
  <si>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</si>
  <si>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</si>
  <si>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</si>
  <si>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</si>
  <si>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</si>
  <si>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</si>
  <si>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</si>
  <si>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</si>
  <si>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</si>
  <si>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</si>
  <si>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</si>
  <si>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</si>
  <si>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</si>
  <si>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</si>
  <si>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</si>
  <si>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</si>
  <si>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</si>
  <si>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</si>
  <si>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</si>
  <si>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</si>
  <si>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</si>
  <si>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</si>
  <si>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</si>
  <si>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</si>
  <si>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</si>
  <si>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</si>
  <si>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</si>
  <si>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</si>
  <si>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</si>
  <si>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</si>
  <si>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</si>
  <si>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</si>
  <si>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</si>
  <si>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</si>
  <si>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</si>
  <si>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</si>
  <si>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</si>
  <si>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</si>
  <si>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</si>
  <si>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</si>
  <si>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</si>
  <si>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</si>
  <si>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</si>
  <si>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</si>
  <si>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</si>
  <si>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</si>
  <si>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</si>
  <si>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</si>
  <si>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</si>
  <si>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</si>
  <si>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</si>
  <si>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</si>
  <si>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</si>
  <si>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</si>
  <si>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</si>
  <si>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</si>
  <si>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</si>
  <si>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</si>
  <si>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</si>
  <si>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</si>
  <si>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</si>
  <si>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</si>
  <si>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</si>
  <si>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</si>
  <si>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</si>
  <si>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</si>
  <si>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</si>
  <si>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</si>
  <si>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</si>
  <si>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</si>
  <si>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</si>
  <si>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</si>
  <si>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</si>
  <si>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</si>
  <si>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</si>
  <si>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</si>
  <si>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</si>
  <si>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</si>
  <si>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</si>
  <si>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</si>
  <si>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</si>
  <si>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</si>
  <si>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</si>
  <si>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</si>
  <si>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</si>
  <si>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</si>
  <si>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</si>
  <si>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</si>
  <si>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</si>
  <si>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</si>
  <si>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</si>
  <si>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</si>
  <si>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</si>
  <si>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</si>
  <si>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</si>
  <si>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</si>
  <si>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</si>
  <si>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</si>
  <si>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</si>
  <si>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</si>
  <si>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</si>
  <si>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</si>
  <si>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</si>
  <si>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</si>
  <si>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</si>
  <si>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</si>
  <si>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</si>
  <si>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</si>
  <si>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</si>
  <si>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</si>
  <si>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</si>
  <si>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</si>
  <si>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</si>
  <si>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</si>
  <si>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</si>
  <si>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</si>
  <si>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</si>
  <si>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</si>
  <si>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</si>
  <si>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</si>
  <si>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</si>
  <si>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</si>
  <si>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</si>
  <si>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</si>
  <si>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</si>
  <si>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</si>
  <si>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</si>
  <si>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</si>
  <si>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</si>
  <si>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</si>
  <si>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</si>
  <si>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</si>
  <si>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</si>
  <si>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</si>
  <si>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</si>
  <si>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</si>
  <si>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</si>
  <si>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</si>
  <si>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</si>
  <si>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</si>
  <si>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</si>
  <si>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</si>
  <si>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</si>
  <si>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</si>
  <si>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</si>
  <si>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</si>
  <si>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</si>
  <si>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</si>
  <si>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</si>
  <si>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</si>
  <si>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</si>
  <si>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</si>
  <si>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</si>
  <si>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</si>
  <si>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</si>
  <si>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</si>
  <si>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</si>
  <si>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</si>
  <si>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</si>
  <si>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</si>
  <si>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</si>
  <si>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</si>
  <si>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</si>
  <si>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</si>
  <si>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</si>
  <si>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</si>
  <si>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</si>
  <si>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</si>
  <si>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</si>
  <si>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</si>
  <si>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</si>
  <si>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</si>
  <si>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</si>
  <si>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</si>
  <si>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</si>
  <si>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</si>
  <si>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</si>
  <si>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</si>
  <si>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</si>
  <si>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</si>
  <si>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</si>
  <si>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</si>
  <si>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</si>
  <si>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</si>
  <si>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</si>
  <si>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</si>
  <si>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</si>
  <si>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</si>
  <si>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</si>
  <si>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</si>
  <si>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</si>
  <si>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</si>
  <si>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</si>
  <si>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</si>
  <si>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</si>
  <si>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</si>
  <si>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</si>
  <si>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</si>
  <si>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</si>
  <si>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</si>
  <si>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</si>
  <si>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</si>
  <si>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</si>
  <si>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</si>
  <si>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</si>
  <si>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</si>
  <si>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</si>
  <si>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</si>
  <si>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</si>
  <si>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</si>
  <si>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</si>
  <si>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</si>
  <si>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</si>
  <si>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</si>
  <si>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</si>
  <si>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</si>
  <si>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</si>
  <si>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</si>
  <si>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</si>
  <si>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</si>
  <si>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</si>
  <si>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</si>
  <si>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</si>
  <si>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</si>
  <si>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</si>
  <si>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</si>
  <si>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</si>
  <si>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</si>
  <si>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</si>
  <si>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</si>
  <si>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</si>
  <si>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</si>
  <si>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</si>
  <si>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</si>
  <si>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</si>
  <si>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</si>
  <si>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</si>
  <si>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</si>
  <si>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</si>
  <si>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</si>
  <si>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</si>
  <si>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</si>
  <si>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</si>
  <si>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</si>
  <si>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</si>
  <si>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PCM-20251205-00000680</t>
  </si>
  <si>
    <t>ETA 45 mins</t>
  </si>
  <si>
    <t xml:space="preserve"> PCM-20250215-00000830 </t>
  </si>
  <si>
    <t>LTE site still down and  site located in aramco area access issue need special permission</t>
  </si>
  <si>
    <t>jed0707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</si>
  <si>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</si>
  <si>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</si>
  <si>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</si>
  <si>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</si>
  <si>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</si>
  <si>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</si>
  <si>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</si>
  <si>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</si>
  <si>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PCM-20251205-00000735</t>
  </si>
  <si>
    <t>EM Team on the way ETA: 30 Mins</t>
  </si>
  <si>
    <t>PCM-20251205-00000667</t>
  </si>
  <si>
    <t xml:space="preserve">team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</si>
</sst>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7" totalsRowShown="0" headerRowDxfId="79" dataDxfId="78" headerRowBorderDxfId="76" tableBorderDxfId="77" totalsRowBorderDxfId="75">
  <autoFilter ref="A1:L2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9" dataDxfId="28" headerRowBorderDxfId="26" tableBorderDxfId="27">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3" totalsRowShown="0" headerRowDxfId="13" tableBorderDxfId="12">
  <autoFilter ref="A1:L42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333.73030520832981</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45996.678731134256</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45996.678731134256</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45996.678731134256</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45996.678731134256</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45996.678731134256</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45996.678731134256</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45996.678731134256</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45996.678731134256</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45996.678731134256</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45996.678731134256</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45996.678731134256</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45996.678731134256</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45996.678731134256</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45996.678731134256</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45996.678731134256</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45996.678731134256</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45996.678731134256</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45996.678731134256</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45996.678731134256</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45996.678731134256</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45996.678731134256</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45996.678731134256</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45996.678731134256</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45996.678731134256</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45996.678731134256</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45996.678731134256</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45996.678731134256</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45996.678731134256</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45996.678731134256</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45996.678731134256</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45996.678731134256</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45996.678731134256</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45996.678731134256</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45996.678731134256</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45996.678731134256</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45996.678731134256</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45996.678731134256</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45996.678731134256</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45996.678731134256</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45996.678731134256</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45996.678731134256</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45996.678731134256</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45996.678731134256</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45996.678731134256</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45996.678731134256</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45996.678731134256</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45996.678731134256</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45996.678731134256</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45996.678731134256</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45996.678731134256</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45996.678731134256</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45996.678731134256</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45996.678731134256</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45996.678731134256</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45996.678731134256</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45996.678731134256</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45996.678731134256</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45996.678731134256</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45996.678731134256</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45996.678731134256</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45996.678731134256</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45996.678731134256</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45996.678731134256</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45996.678731134256</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45996.678731134256</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45996.678731134256</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45996.678731134256</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45996.678731134256</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45996.678731134256</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45996.678731134256</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45996.678731134256</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45996.678731134256</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45996.678731134256</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45996.678731134256</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45996.678731134256</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45996.678731134256</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45996.678731134256</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45996.678731134256</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45996.678731134256</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45996.678731134256</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45996.678731134256</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45996.678731134256</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45996.678731134256</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45996.678731134256</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45996.678731134256</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45996.678731134256</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45996.678731134256</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45996.678731134256</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45996.678731134256</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45996.678731134256</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45996.678731134256</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45996.678731134256</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45996.678731134256</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45996.678731134256</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45996.678731134256</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45996.678731134256</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45996.678731134256</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45996.678731134256</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45996.678731134256</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45996.678731134256</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45996.678731134256</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45996.678731134256</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45996.678731134256</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45996.678731134256</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45996.678731134256</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45996.678731134256</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45996.678731134256</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45996.678731134256</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45996.678731134256</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45996.678731134256</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45996.678731134256</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45996.678731134256</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45996.678731134256</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45996.678731134256</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45996.678731134256</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45996.678731134256</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45996.678731134256</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45996.678731134256</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45996.678731134256</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45996.678731134256</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45996.678731134256</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45996.678731134256</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45996.678731134256</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45996.678731134256</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45996.678731134256</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45996.678731134256</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45996.678731134256</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45996.678731134256</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45996.678731134256</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45996.678731134256</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45996.678731134256</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45996.678731134256</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45996.678731134256</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45996.678731134256</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45996.678731134256</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45996.678731134256</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45996.678731134256</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45996.678731134256</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45996.678731134256</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45996.678731134256</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45996.678731134256</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45996.678731134256</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45996.678731134256</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45996.678731134256</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45996.678731134256</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45996.678731134256</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45996.678731134256</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45996.678731134256</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45996.678731134256</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45996.678731134256</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45996.678731134256</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45996.678731134256</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45996.678731134256</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45996.678731134256</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45996.678731134256</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45996.678731134256</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45996.678731134256</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45996.678731134256</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45996.678731134256</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45996.678731134256</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45996.678731134256</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45996.678731134256</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45996.678731134256</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45996.678731134256</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45996.678731134256</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45996.678731134256</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45996.678731134256</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45996.678731134256</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45996.678731134256</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45996.678731134256</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45996.678731134256</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45996.678731134256</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45996.678731134256</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45996.678731134256</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45996.678731134256</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45996.678731134256</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45996.678731134256</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45996.678731134256</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45996.678731134256</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45996.678731134256</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45996.678731134256</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45996.678731134256</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45996.678731134256</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45996.678731134256</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45996.678731134256</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45996.678731134256</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45996.678731134256</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45996.678731134256</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45996.678731134256</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45996.678731134256</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45996.678731134256</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45996.678731134256</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45996.678731134256</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45996.678731134256</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45996.678731134256</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4ED3735B-1E4A-44BB-9902-FE6F198B9696}"/>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7"/>
  <sheetViews>
    <sheetView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171.67889317129448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12.291312152774481</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9" t="s">
        <v>15113</v>
      </c>
      <c r="E5" s="81" t="s">
        <v>39106</v>
      </c>
      <c r="F5" s="98">
        <v>45996.620474537034</v>
      </c>
      <c r="G5" s="99">
        <f ca="1">IFERROR(NOW()-F5,"-")</f>
        <v>5.8256597221770789E-2</v>
      </c>
      <c r="H5" s="98">
        <v>45996.607002314813</v>
      </c>
      <c r="I5" s="18" t="str">
        <f>IFERROR(VLOOKUP(D5,DB!A:F,6,0),"")</f>
        <v>SCECO</v>
      </c>
      <c r="J5" s="18" t="str">
        <f>IFERROR(VLOOKUP(D5,DB!A:G,7,0),"")</f>
        <v>Dead</v>
      </c>
      <c r="K5" s="19" t="s">
        <v>39117</v>
      </c>
      <c r="L5" s="18" t="str">
        <f>IFERROR(VLOOKUP(D5,DB!A:I,9,0),"")</f>
        <v>Latis</v>
      </c>
    </row>
    <row r="6" spans="1:12" ht="31.5" customHeight="1">
      <c r="A6" s="96"/>
      <c r="B6" s="18" t="str">
        <f>IFERROR(VLOOKUP(D6,DB!A:K,11,0),"")</f>
        <v/>
      </c>
      <c r="C6" s="18"/>
      <c r="D6" s="18"/>
      <c r="E6" s="97"/>
      <c r="F6" s="98"/>
      <c r="G6" s="99">
        <f ca="1">IFERROR(NOW()-F6,"-")</f>
        <v>45996.678731134256</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45996.678731134256</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45996.678731134256</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45996.678731134256</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45996.678731134256</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45996.678731134256</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45996.678731134256</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45996.678731134256</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45996.678731134256</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45996.678731134256</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45996.678731134256</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45996.678731134256</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45996.678731134256</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45996.678731134256</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45996.678731134256</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45996.678731134256</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45996.678731134256</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45996.678731134256</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45996.678731134256</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45996.678731134256</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45996.678731134256</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45996.678731134256</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45996.678731134256</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45996.678731134256</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45996.678731134256</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45996.678731134256</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45996.678731134256</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45996.678731134256</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45996.678731134256</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45996.678731134256</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45996.678731134256</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45996.678731134256</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45996.678731134256</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45996.678731134256</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45996.678731134256</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45996.678731134256</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45996.678731134256</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45996.678731134256</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45996.678731134256</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45996.678731134256</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45996.678731134256</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45996.678731134256</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45996.678731134256</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45996.678731134256</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45996.678731134256</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45996.678731134256</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45996.678731134256</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45996.678731134256</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45996.678731134256</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45996.678731134256</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45996.678731134256</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45996.678731134256</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45996.678731134256</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45996.678731134256</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45996.678731134256</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45996.678731134256</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45996.678731134256</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45996.678731134256</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45996.678731134256</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45996.678731134256</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45996.678731134256</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45996.678731134256</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45996.678731134256</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45996.678731134256</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45996.678731134256</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45996.678731134256</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45996.678731134256</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45996.678731134256</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45996.678731134256</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45996.678731134256</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45996.678731134256</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45996.678731134256</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45996.678731134256</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45996.678731134256</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45996.678731134256</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45996.678731134256</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45996.678731134256</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45996.678731134256</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45996.678731134256</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45996.678731134256</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45996.678731134256</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45996.678731134256</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45996.678731134256</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45996.678731134256</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45996.678731134256</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45996.678731134256</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45996.678731134256</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45996.678731134256</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45996.678731134256</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45996.678731134256</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45996.678731134256</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45996.678731134256</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45996.678731134256</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45996.678731134256</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45996.678731134256</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45996.678731134256</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45996.678731134256</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45996.678731134256</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45996.678731134256</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45996.678731134256</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45996.678731134256</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45996.678731134256</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45996.678731134256</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45996.678731134256</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45996.678731134256</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45996.678731134256</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45996.678731134256</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45996.678731134256</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45996.678731134256</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45996.678731134256</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45996.678731134256</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45996.678731134256</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45996.678731134256</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45996.678731134256</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45996.678731134256</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45996.678731134256</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45996.678731134256</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45996.678731134256</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45996.678731134256</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45996.678731134256</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45996.678731134256</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45996.678731134256</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45996.678731134256</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45996.678731134256</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45996.678731134256</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45996.678731134256</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45996.678731134256</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45996.678731134256</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45996.678731134256</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45996.678731134256</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45996.678731134256</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45996.678731134256</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45996.678731134256</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45996.678731134256</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45996.678731134256</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45996.678731134256</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45996.678731134256</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45996.678731134256</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45996.678731134256</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45996.678731134256</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45996.678731134256</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45996.678731134256</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45996.678731134256</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45996.678731134256</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45996.678731134256</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45996.678731134256</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45996.678731134256</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45996.678731134256</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45996.678731134256</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45996.678731134256</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45996.678731134256</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45996.678731134256</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45996.678731134256</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45996.678731134256</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45996.678731134256</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45996.678731134256</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45996.678731134256</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45996.678731134256</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45996.678731134256</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45996.678731134256</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45996.678731134256</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45996.678731134256</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45996.678731134256</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45996.678731134256</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45996.678731134256</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45996.678731134256</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45996.678731134256</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45996.678731134256</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45996.678731134256</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45996.678731134256</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45996.678731134256</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45996.678731134256</v>
      </c>
      <c r="H177" s="98"/>
      <c r="I177" s="18" t="str">
        <f>IFERROR(VLOOKUP(D177,DB!A:F,6,0),"")</f>
        <v/>
      </c>
      <c r="J177" s="18" t="str">
        <f>IFERROR(VLOOKUP(D177,DB!A:G,7,0),"")</f>
        <v/>
      </c>
      <c r="K177" s="19"/>
      <c r="L177" s="18" t="str">
        <f>IFERROR(VLOOKUP(D177,DB!A:I,9,0),"")</f>
        <v/>
      </c>
    </row>
    <row r="178" spans="1:12" ht="31.5" customHeight="1">
      <c r="A178" s="151"/>
      <c r="B178" s="152" t="str">
        <f>IFERROR(VLOOKUP(D178,DB!A:K,11,0),"")</f>
        <v/>
      </c>
      <c r="C178" s="152"/>
      <c r="D178" s="152"/>
      <c r="E178" s="152"/>
      <c r="F178" s="153"/>
      <c r="G178" s="154">
        <f ca="1">IFERROR(NOW()-F178,"-")</f>
        <v>45996.678731134256</v>
      </c>
      <c r="H178" s="153"/>
      <c r="I178" s="152" t="str">
        <f>IFERROR(VLOOKUP(D178,DB!A:F,6,0),"")</f>
        <v/>
      </c>
      <c r="J178" s="152" t="str">
        <f>IFERROR(VLOOKUP(D178,DB!A:G,7,0),"")</f>
        <v/>
      </c>
      <c r="K178" s="155"/>
      <c r="L178" s="152" t="str">
        <f>IFERROR(VLOOKUP(D178,DB!A:I,9,0),"")</f>
        <v/>
      </c>
    </row>
    <row r="179" spans="1:12" ht="31.5" customHeight="1">
      <c r="A179" s="96"/>
      <c r="B179" s="18" t="str">
        <f>IFERROR(VLOOKUP(D179,DB!A:K,11,0),"")</f>
        <v/>
      </c>
      <c r="C179" s="18"/>
      <c r="D179" s="18"/>
      <c r="E179" s="18"/>
      <c r="F179" s="98"/>
      <c r="G179" s="99">
        <f ca="1">IFERROR(NOW()-F179,"-")</f>
        <v>45996.678731134256</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45996.678731134256</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45996.678731134256</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45996.678731134256</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45996.678731134256</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45996.678731134256</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45996.678731134256</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45996.678731134256</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45996.678731134256</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45996.678731134256</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45996.678731134256</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45996.678731134256</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45996.678731134256</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45996.678731134256</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45996.678731134256</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45996.678731134256</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45996.678731134256</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45996.678731134256</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45996.678731134256</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45996.678731134256</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45996.678731134256</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45996.678731134256</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45996.678731134256</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45996.678731134256</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45996.678731134256</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45996.678731134256</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45996.678731134256</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45996.678731134256</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45996.678731134256</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45996.678731134256</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45996.678731134256</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45996.678731134256</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45996.678731134256</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45996.678731134256</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45996.678731134256</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45996.678731134256</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45996.678731134256</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45996.678731134256</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45996.678731134256</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45996.678731134256</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45996.678731134256</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45996.678731134256</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45996.678731134256</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45996.678731134256</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45996.678731134256</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45996.678731134256</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45996.678731134256</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45996.678731134256</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45996.678731134256</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45996.678731134256</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45996.678731134256</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45996.678731134256</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45996.678731134256</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45996.678731134256</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45996.678731134256</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45996.678731134256</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45996.678731134256</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45996.678731134256</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45996.678731134256</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45996.678731134256</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45996.678731134256</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45996.678731134256</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45996.678731134256</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45996.678731134256</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45996.678731134256</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45996.678731134256</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45996.678731134256</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45996.678731134256</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45996.678731134256</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45996.678731134256</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45996.678731134256</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45996.678731134256</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45996.678731134256</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45996.678731134256</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45996.678731134256</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45996.678731134256</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45996.678731134256</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45996.678731134256</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45996.678731134256</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45996.678731134256</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45996.678731134256</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45996.678731134256</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45996.678731134256</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45996.678731134256</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45996.678731134256</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45996.678731134256</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45996.678731134256</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45996.678731134256</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45996.678731134256</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45996.678731134256</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45996.678731134256</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45996.678731134256</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45996.678731134256</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45996.678731134256</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45996.678731134256</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45996.678731134256</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45996.678731134256</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45996.678731134256</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45996.678731134256</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45996.678731134256</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45996.678731134256</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45996.678731134256</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45996.678731134256</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45996.678731134256</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45996.678731134256</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45996.678731134256</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45996.678731134256</v>
      </c>
      <c r="H285" s="98"/>
      <c r="I285" s="18" t="str">
        <f>IFERROR(VLOOKUP(D285,DB!A:F,6,0),"")</f>
        <v/>
      </c>
      <c r="J285" s="18" t="str">
        <f>IFERROR(VLOOKUP(D285,DB!A:G,7,0),"")</f>
        <v/>
      </c>
      <c r="K285" s="19"/>
      <c r="L285" s="18" t="str">
        <f>IFERROR(VLOOKUP(D285,DB!A:I,9,0),"")</f>
        <v/>
      </c>
    </row>
    <row r="286" spans="1:12" ht="31.5" customHeight="1">
      <c r="A286" s="96"/>
      <c r="B286" s="18" t="str">
        <f>IFERROR(VLOOKUP(D286,DB!A:K,11,0),"")</f>
        <v/>
      </c>
      <c r="C286" s="18"/>
      <c r="D286" s="18"/>
      <c r="E286" s="18"/>
      <c r="F286" s="98"/>
      <c r="G286" s="99">
        <f ca="1">IFERROR(NOW()-F286,"-")</f>
        <v>45996.678731134256</v>
      </c>
      <c r="H286" s="98"/>
      <c r="I286" s="18" t="str">
        <f>IFERROR(VLOOKUP(D286,DB!A:F,6,0),"")</f>
        <v/>
      </c>
      <c r="J286" s="18" t="str">
        <f>IFERROR(VLOOKUP(D286,DB!A:G,7,0),"")</f>
        <v/>
      </c>
      <c r="K286" s="19"/>
      <c r="L286" s="18" t="str">
        <f>IFERROR(VLOOKUP(D286,DB!A:I,9,0),"")</f>
        <v/>
      </c>
    </row>
    <row r="287" spans="1:12" ht="31.5" customHeight="1">
      <c r="A287" s="151"/>
      <c r="B287" s="152" t="str">
        <f>IFERROR(VLOOKUP(D287,DB!A:K,11,0),"")</f>
        <v/>
      </c>
      <c r="C287" s="152"/>
      <c r="D287" s="152"/>
      <c r="E287" s="152"/>
      <c r="F287" s="153"/>
      <c r="G287" s="154">
        <f ca="1">IFERROR(NOW()-F287,"-")</f>
        <v>45996.678731134256</v>
      </c>
      <c r="H287" s="153"/>
      <c r="I287" s="152" t="str">
        <f>IFERROR(VLOOKUP(D287,DB!A:F,6,0),"")</f>
        <v/>
      </c>
      <c r="J287" s="152" t="str">
        <f>IFERROR(VLOOKUP(D287,DB!A:G,7,0),"")</f>
        <v/>
      </c>
      <c r="K287" s="155"/>
      <c r="L287" s="152" t="str">
        <f>IFERROR(VLOOKUP(D287,DB!A:I,9,0),"")</f>
        <v/>
      </c>
    </row>
  </sheetData>
  <dataValidations count="2">
    <dataValidation allowBlank="1" showInputMessage="1" showErrorMessage="1" sqref="E1" xr:uid="{4D935161-CDD3-4592-B877-3FB59C99E142}"/>
    <dataValidation type="list" allowBlank="1" showInputMessage="1" showErrorMessage="1" sqref="E3:E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45996.678731134256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45996.678731134256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45996.678731134256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45996.678731134256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45996.678731134256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45996.678731134256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45996.678731134256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45996.678731134256</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45996.678731134256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45996.678731134256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45996.678731134256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45996.678731134256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45996.678731134256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45996.678731134256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45996.678731134256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45996.678731134256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45996.678731134256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45996.678731134256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45996.678731134256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45996.678731134256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45996.678731134256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45996.678731134256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45996.678731134256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45996.678731134256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45996.678731134256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45996.678731134256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45996.678731134256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45996.678731134256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45996.678731134256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45996.678731134256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45996.678731134256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45996.678731134256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45996.678731134256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45996.678731134256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45996.678731134256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45996.678731134256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45996.678731134256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45996.678731134256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45996.678731134256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45996.678731134256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45996.678731134256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45996.678731134256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45996.678731134256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45996.678731134256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45996.678731134256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45996.678731134256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45996.678731134256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45996.678731134256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45996.678731134256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45996.678731134256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45996.678731134256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45996.678731134256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45996.678731134256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45996.678731134256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45996.678731134256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45996.678731134256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45996.678731134256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45996.678731134256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45996.678731134256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45996.678731134256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45996.678731134256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45996.678731134256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45996.678731134256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45996.678731134256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45996.678731134256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45996.678731134256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45996.678731134256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45996.678731134256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45996.678731134256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45996.678731134256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45996.678731134256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45996.678731134256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45996.678731134256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45996.678731134256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45996.678731134256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45996.678731134256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45996.678731134256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45996.678731134256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45996.678731134256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45996.678731134256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45996.678731134256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45996.678731134256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45996.678731134256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45996.678731134256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45996.678731134256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45996.678731134256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45996.678731134256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45996.678731134256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45996.678731134256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45996.678731134256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45996.678731134256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45996.678731134256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45996.678731134256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45996.678731134256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45996.678731134256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45996.678731134256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45996.678731134256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45996.678731134256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45996.678731134256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45996.678731134256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45996.678731134256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45996.678731134256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45996.678731134256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45996.678731134256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45996.678731134256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45996.678731134256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45996.678731134256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45996.678731134256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45996.678731134256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45996.678731134256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45996.678731134256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45996.678731134256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45996.678731134256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45996.678731134256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45996.678731134256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45996.678731134256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45996.678731134256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45996.678731134256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45996.678731134256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45996.678731134256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45996.678731134256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45996.678731134256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45996.678731134256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45996.678731134256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45996.678731134256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45996.678731134256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45996.678731134256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45996.678731134256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45996.678731134256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45996.678731134256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45996.678731134256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45996.678731134256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45996.678731134256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45996.678731134256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45996.678731134256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45996.678731134256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45996.678731134256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45996.678731134256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45996.678731134256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45996.678731134256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45996.678731134256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45996.678731134256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45996.678731134256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45996.678731134256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45996.678731134256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45996.678731134256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45996.678731134256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45996.678731134256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45996.678731134256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45996.678731134256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45996.678731134256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45996.678731134256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45996.678731134256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45996.678731134256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45996.678731134256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45996.678731134256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45996.678731134256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45996.678731134256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45996.678731134256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45996.678731134256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45996.678731134256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45996.678731134256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45996.678731134256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45996.678731134256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45996.678731134256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45996.678731134256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45996.678731134256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45996.678731134256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45996.678731134256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45996.678731134256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45996.678731134256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45996.678731134256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45996.678731134256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45996.678731134256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45996.678731134256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45996.678731134256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45996.678731134256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45996.678731134256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45996.678731134256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45996.678731134256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45996.678731134256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45996.678731134256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45996.678731134256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45996.678731134256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45996.678731134256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45996.678731134256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45996.678731134256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45996.678731134256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45996.678731134256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45996.678731134256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45996.678731134256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45996.678731134256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45996.678731134256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45996.678731134256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45996.678731134256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45996.678731134256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45996.678731134256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45996.678731134256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45996.678731134256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45996.678731134256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45996.678731134256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45996.678731134256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45996.678731134256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45996.678731134256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45996.678731134256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45996.678731134256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45996.678731134256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45996.678731134256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45996.678731134256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45996.678731134256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45996.678731134256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45996.678731134256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45996.678731134256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45996.678731134256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45996.678731134256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45996.678731134256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45996.678731134256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45996.678731134256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45996.678731134256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45996.678731134256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45996.678731134256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45996.678731134256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45996.678731134256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45996.678731134256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45996.678731134256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45996.678731134256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45996.678731134256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45996.678731134256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45996.678731134256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45996.678731134256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45996.678731134256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45996.678731134256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45996.678731134256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45996.678731134256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45996.678731134256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45996.678731134256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45996.678731134256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45996.678731134256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45996.678731134256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45996.678731134256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45996.678731134256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45996.678731134256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45996.678731134256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45996.678731134256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45996.678731134256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45996.678731134256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45996.678731134256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45996.678731134256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45996.678731134256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45996.678731134256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45996.678731134256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45996.678731134256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45996.678731134256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45996.678731134256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45996.678731134256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45996.678731134256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45996.678731134256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45996.678731134256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45996.678731134256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45996.678731134256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45996.678731134256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45996.678731134256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45996.678731134256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45996.678731134256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45996.678731134256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45996.678731134256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45996.678731134256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45996.678731134256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45996.678731134256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45996.678731134256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45996.678731134256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45996.678731134256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45996.678731134256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45996.678731134256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45996.678731134256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45996.678731134256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45996.678731134256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45996.678731134256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45996.678731134256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45996.678731134256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45996.678731134256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45996.678731134256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45996.678731134256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45996.678731134256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45996.678731134256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45996.678731134256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45996.678731134256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45996.678731134256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45996.678731134256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45996.678731134256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45996.678731134256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45996.678731134256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45996.678731134256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45996.678731134256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45996.678731134256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45996.678731134256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45996.678731134256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45996.678731134256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45996.678731134256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45996.678731134256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45996.678731134256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45996.678731134256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45996.678731134256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45996.678731134256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45996.678731134256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45996.678731134256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45996.678731134256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45996.678731134256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45996.678731134256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45996.678731134256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45996.678731134256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45996.678731134256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45996.678731134256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45996.678731134256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45996.678731134256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45996.678731134256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45996.678731134256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45996.678731134256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45996.678731134256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45996.678731134256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45996.678731134256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45996.678731134256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45996.678731134256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45996.678731134256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45996.678731134256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45996.678731134256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45996.678731134256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45996.678731134256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45996.678731134256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45996.678731134256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45996.678731134256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45996.678731134256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45996.678731134256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45996.678731134256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45996.678731134256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45996.678731134256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45996.678731134256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45996.678731134256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45996.678731134256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45996.678731134256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45996.678731134256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45996.678731134256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45996.678731134256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45996.678731134256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45996.678731134256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45996.678731134256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45996.678731134256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45996.678731134256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45996.678731134256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45996.678731134256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45996.678731134256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45996.678731134256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45996.678731134256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45996.678731134256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45996.678731134256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45996.678731134256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45996.678731134256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45996.678731134256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45996.678731134256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45996.678731134256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45996.678731134256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45996.678731134256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45996.678731134256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45996.678731134256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45996.678731134256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45996.678731134256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45996.678731134256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45996.678731134256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45996.678731134256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45996.678731134256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45996.678731134256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45996.678731134256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45996.678731134256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45996.678731134256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45996.678731134256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45996.678731134256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45996.678731134256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45996.678731134256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45996.678731134256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45996.678731134256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45996.678731134256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45996.678731134256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45996.678731134256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45996.678731134256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45996.678731134256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45996.678731134256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45996.678731134256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45996.678731134256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45996.678731134256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45996.678731134256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45996.678731134256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45996.678731134256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45996.678731134256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45996.678731134256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45996.678731134256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45996.678731134256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45996.678731134256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45996.678731134256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45996.678731134256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45996.678731134256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45996.678731134256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45996.678731134256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45996.678731134256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45996.678731134256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45996.678731134256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45996.678731134256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45996.678731134256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45996.678731134256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45996.678731134256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45996.678731134256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45996.678731134256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45996.678731134256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45996.678731134256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45996.678731134256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45996.678731134256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45996.678731134256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45996.678731134256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45996.678731134256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45996.678731134256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45996.678731134256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45996.678731134256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45996.678731134256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45996.678731134256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45996.678731134256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45996.678731134256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45996.678731134256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45996.678731134256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45996.678731134256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45996.678731134256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45996.678731134256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45996.678731134256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45996.678731134256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45996.678731134256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45996.678731134256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45996.678731134256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45996.678731134256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45996.678731134256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45996.678731134256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45996.678731134256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45996.678731134256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45996.678731134256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45996.678731134256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45996.678731134256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45996.678731134256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45996.678731134256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45996.678731134256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45996.678731134256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45996.678731134256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45996.678731134256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45996.678731134256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45996.678731134256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45996.678731134256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45996.678731134256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45996.678731134256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45996.678731134256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45996.678731134256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45996.678731134256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45996.678731134256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45996.678731134256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45996.678731134256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45996.678731134256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45996.678731134256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45996.678731134256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45996.678731134256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45996.678731134256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45996.678731134256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45996.678731134256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45996.678731134256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45996.678731134256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45996.678731134256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45996.678731134256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45996.678731134256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45996.678731134256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45996.678731134256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45996.678731134256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45996.678731134256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45996.678731134256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45996.678731134256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45996.678731134256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45996.678731134256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45996.678731134256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45996.678731134256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45996.678731134256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45996.678731134256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45996.678731134256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45996.678731134256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45996.678731134256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45996.678731134256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45996.678731134256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45996.678731134256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45996.678731134256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45996.678731134256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45996.678731134256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45996.678731134256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45996.678731134256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45996.678731134256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45996.678731134256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45996.678731134256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45996.678731134256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45996.678731134256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45996.678731134256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45996.678731134256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45996.678731134256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45996.678731134256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45996.678731134256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45996.678731134256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45996.678731134256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45996.678731134256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45996.678731134256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45996.678731134256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45996.678731134256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45996.678731134256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45996.678731134256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45996.678731134256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45996.678731134256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45996.678731134256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45996.678731134256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45996.678731134256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45996.678731134256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45996.678731134256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45996.678731134256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45996.678731134256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45996.678731134256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45996.678731134256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45996.678731134256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45996.678731134256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45996.678731134256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45996.678731134256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45996.678731134256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45996.678731134256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45996.678731134256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45996.678731134256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45996.678731134256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45996.678731134256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45996.678731134256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45996.678731134256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45996.678731134256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45996.678731134256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45996.678731134256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45996.678731134256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45996.678731134256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45996.678731134256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45996.678731134256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45996.678731134256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45996.678731134256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45996.678731134256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45996.678731134256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45996.678731134256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45996.678731134256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45996.678731134256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45996.678731134256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45996.678731134256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45996.678731134256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45996.678731134256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45996.678731134256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45996.678731134256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45996.678731134256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45996.678731134256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45996.678731134256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45996.678731134256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45996.678731134256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45996.678731134256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45996.678731134256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45996.678731134256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45996.678731134256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45996.678731134256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45996.678731134256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45996.678731134256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45996.678731134256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45996.678731134256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45996.678731134256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45996.678731134256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45996.678731134256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45996.678731134256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45996.678731134256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45996.678731134256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45996.678731134256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45996.678731134256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45996.678731134256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45996.678731134256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45996.678731134256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45996.678731134256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45996.678731134256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45996.678731134256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45996.678731134256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45996.678731134256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45996.678731134256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45996.678731134256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45996.678731134256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45996.678731134256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45996.678731134256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45996.678731134256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45996.678731134256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45996.678731134256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45996.678731134256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45996.678731134256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45996.678731134256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45996.678731134256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45996.678731134256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45996.678731134256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45996.678731134256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45996.678731134256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45996.678731134256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45996.678731134256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45996.678731134256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45996.678731134256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45996.678731134256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45996.678731134256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45996.678731134256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45996.678731134256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45996.678731134256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45996.678731134256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45996.678731134256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45996.678731134256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45996.678731134256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45996.678731134256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45996.678731134256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45996.678731134256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45996.678731134256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45996.678731134256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45996.678731134256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45996.678731134256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45996.678731134256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45996.678731134256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45996.678731134256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45996.678731134256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45996.678731134256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45996.678731134256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45996.678731134256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45996.678731134256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45996.678731134256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45996.678731134256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45996.678731134256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45996.678731134256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45996.678731134256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45996.678731134256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45996.678731134256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45996.678731134256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45996.678731134256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45996.678731134256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45996.678731134256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45996.678731134256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45996.678731134256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45996.678731134256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45996.678731134256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45996.678731134256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45996.678731134256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45996.678731134256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45996.678731134256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45996.678731134256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45996.678731134256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45996.678731134256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45996.678731134256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45996.678731134256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45996.678731134256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45996.678731134256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45996.678731134256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45996.678731134256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45996.678731134256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45996.678731134256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45996.678731134256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45996.678731134256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45996.678731134256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45996.678731134256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45996.678731134256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45996.678731134256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45996.678731134256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45996.678731134256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45996.678731134256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45996.678731134256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45996.678731134256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45996.678731134256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45996.678731134256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45996.678731134256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45996.678731134256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45996.678731134256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45996.678731134256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45996.678731134256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45996.678731134256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45996.678731134256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45996.678731134256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45996.678731134256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45996.678731134256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45996.678731134256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45996.678731134256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45996.678731134256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45996.678731134256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45996.678731134256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45996.678731134256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45996.678731134256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45996.678731134256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45996.678731134256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45996.678731134256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45996.678731134256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45996.678731134256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45996.678731134256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45996.678731134256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45996.678731134256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45996.678731134256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45996.678731134256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45996.678731134256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45996.678731134256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45996.678731134256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45996.678731134256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45996.678731134256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45996.678731134256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45996.678731134256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45996.678731134256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45996.678731134256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45996.678731134256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45996.678731134256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45996.678731134256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45996.678731134256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45996.678731134256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45996.678731134256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45996.678731134256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45996.678731134256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45996.678731134256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45996.678731134256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45996.678731134256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45996.678731134256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45996.678731134256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45996.678731134256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45996.678731134256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45996.678731134256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45996.678731134256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45996.678731134256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45996.678731134256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45996.678731134256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45996.678731134256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45996.678731134256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45996.678731134256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45996.678731134256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45996.678731134256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45996.678731134256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45996.678731134256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45996.678731134256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45996.678731134256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45996.678731134256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45996.678731134256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45996.678731134256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45996.678731134256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45996.678731134256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45996.678731134256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45996.678731134256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45996.678731134256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45996.678731134256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45996.678731134256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45996.678731134256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45996.678731134256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45996.678731134256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45996.678731134256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45996.678731134256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45996.678731134256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45996.678731134256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45996.678731134256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45996.678731134256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45996.678731134256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45996.678731134256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45996.678731134256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45996.678731134256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45996.678731134256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45996.678731134256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45996.678731134256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45996.678731134256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45996.678731134256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45996.678731134256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45996.678731134256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45996.678731134256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45996.678731134256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45996.678731134256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45996.678731134256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45996.678731134256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45996.678731134256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45996.678731134256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45996.678731134256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45996.678731134256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45996.678731134256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45996.678731134256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45996.678731134256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45996.678731134256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45996.678731134256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45996.678731134256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45996.678731134256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45996.678731134256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45996.678731134256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45996.678731134256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45996.678731134256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45996.678731134256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45996.678731134256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45996.678731134256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45996.678731134256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45996.678731134256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45996.678731134256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45996.678731134256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45996.678731134256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45996.678731134256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45996.678731134256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45996.678731134256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45996.678731134256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45996.678731134256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45996.678731134256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45996.678731134256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45996.678731134256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45996.678731134256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45996.678731134256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45996.678731134256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45996.678731134256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45996.678731134256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45996.678731134256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45996.678731134256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45996.678731134256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45996.678731134256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45996.678731134256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45996.678731134256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45996.678731134256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45996.678731134256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45996.678731134256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45996.678731134256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45996.678731134256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45996.678731134256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45996.678731134256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45996.678731134256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45996.678731134256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45996.678731134256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45996.678731134256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45996.678731134256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45996.678731134256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45996.678731134256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45996.678731134256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45996.678731134256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45996.678731134256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45996.678731134256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45996.678731134256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45996.678731134256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45996.678731134256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45996.678731134256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45996.678731134256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45996.678731134256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45996.678731134256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45996.678731134256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45996.678731134256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45996.678731134256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45996.678731134256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45996.678731134256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45996.678731134256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45996.678731134256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45996.678731134256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45996.678731134256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45996.678731134256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45996.678731134256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45996.678731134256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45996.678731134256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45996.678731134256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45996.678731134256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45996.678731134256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45996.678731134256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45996.678731134256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45996.678731134256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45996.678731134256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45996.678731134256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45996.678731134256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45996.678731134256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45996.678731134256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45996.678731134256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45996.678731134256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45996.678731134256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45996.678731134256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45996.678731134256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45996.678731134256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45996.678731134256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45996.678731134256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45996.678731134256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45996.678731134256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45996.678731134256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45996.678731134256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45996.678731134256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45996.678731134256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45996.678731134256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45996.678731134256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45996.678731134256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45996.678731134256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45996.678731134256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45996.678731134256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45996.678731134256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45996.678731134256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45996.678731134256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45996.678731134256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45996.678731134256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45996.678731134256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45996.678731134256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45996.678731134256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45996.678731134256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45996.678731134256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45996.678731134256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45996.678731134256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45996.678731134256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45996.678731134256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45996.678731134256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45996.678731134256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45996.678731134256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45996.678731134256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45996.678731134256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45996.678731134256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45996.678731134256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45996.678731134256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45996.678731134256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45996.678731134256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45996.678731134256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45996.678731134256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45996.678731134256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45996.678731134256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45996.678731134256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45996.678731134256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45996.678731134256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45996.678731134256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45996.678731134256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45996.678731134256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45996.678731134256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45996.678731134256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45996.678731134256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45996.678731134256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45996.678731134256</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293.19801354165975</v>
      </c>
      <c r="H2" s="91">
        <v>45703.474768518521</v>
      </c>
      <c r="I2" s="91" t="str">
        <f>IFERROR(VLOOKUP(D2,DB!A:F,6,0),"")</f>
        <v>SCECO</v>
      </c>
      <c r="J2" s="91" t="str">
        <f>IFERROR(VLOOKUP(D2,DB!A:G,7,0),"")</f>
        <v>Dead</v>
      </c>
      <c r="K2" s="93" t="s">
        <v>39119</v>
      </c>
      <c r="L2" s="87" t="str">
        <f>IFERROR(VLOOKUP(D2,DB!A:I,9,0),"")</f>
        <v>Latis</v>
      </c>
    </row>
    <row r="3" spans="1:16" ht="15" customHeight="1">
      <c r="A3" s="108"/>
      <c r="B3" s="108" t="str">
        <f>IFERROR(VLOOKUP(D3,DB!A:K,11,0),"")</f>
        <v/>
      </c>
      <c r="C3" s="89"/>
      <c r="D3" s="87"/>
      <c r="E3" s="90"/>
      <c r="F3" s="91"/>
      <c r="G3" s="92">
        <f t="shared" ref="G3:G13" ca="1" si="0">IFERROR(NOW()-F3,"")</f>
        <v>45996.678731134256</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45996.678731134256</v>
      </c>
      <c r="H4" s="91"/>
      <c r="I4" s="108" t="str">
        <f>IFERROR(VLOOKUP(D4,DB!A:F,6,0),"")</f>
        <v/>
      </c>
      <c r="J4" s="108" t="str">
        <f>IFERROR(VLOOKUP(D4,DB!A:G,7,0),"")</f>
        <v/>
      </c>
      <c r="K4" s="93"/>
      <c r="L4" s="87" t="str">
        <f>IFERROR(VLOOKUP(D4,DB!A:I,9,0),"")</f>
        <v/>
      </c>
    </row>
    <row r="5" spans="1:16" ht="15" customHeight="1">
      <c r="A5" s="108"/>
      <c r="B5" s="108" t="str">
        <f>IFERROR(VLOOKUP(D5,DB!A:K,11,0),"")</f>
        <v>R4</v>
      </c>
      <c r="C5" s="89"/>
      <c r="D5" s="87" t="s">
        <v>39120</v>
      </c>
      <c r="E5" s="90"/>
      <c r="F5" s="91"/>
      <c r="G5" s="92">
        <f t="shared" ca="1" si="0"/>
        <v>45996.678731134256</v>
      </c>
      <c r="H5" s="91"/>
      <c r="I5" s="108" t="str">
        <f>IFERROR(VLOOKUP(D5,DB!A:F,6,0),"")</f>
        <v>SCECO</v>
      </c>
      <c r="J5" s="108" t="str">
        <f>IFERROR(VLOOKUP(D5,DB!A:G,7,0),"")</f>
        <v>Vandalized</v>
      </c>
      <c r="K5" s="93"/>
      <c r="L5" s="87" t="str">
        <f>IFERROR(VLOOKUP(D5,DB!A:I,9,0),"")</f>
        <v>Latis</v>
      </c>
    </row>
    <row r="6" spans="1:16" ht="15" customHeight="1">
      <c r="A6" s="108"/>
      <c r="B6" s="108" t="str">
        <f>IFERROR(VLOOKUP(D6,DB!A:K,11,0),"")</f>
        <v/>
      </c>
      <c r="C6" s="89"/>
      <c r="D6" s="87"/>
      <c r="E6" s="90"/>
      <c r="F6" s="91"/>
      <c r="G6" s="92">
        <f t="shared" ca="1" si="0"/>
        <v>45996.678731134256</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45996.678731134256</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45996.678731134256</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45996.678731134256</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45996.678731134256</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45996.678731134256</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45996.678731134256</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45996.678731134256</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45996.678731134256</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45996.678731134256</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45996.678731134256</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45996.678731134256</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45996.678731134256</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45996.678731134256</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45996.678731134256</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45996.678731134256</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45996.678731134256</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45996.678731134256</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45996.678731134256</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45996.678731134256</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45996.678731134256</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45996.678731134256</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45996.678731134256</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45996.678731134256</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45996.678731134256</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45996.678731134256</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45996.678731134256</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45996.678731134256</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45996.678731134256</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45996.678731134256</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45996.678731134256</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45996.678731134256</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45996.678731134256</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45996.678731134256</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45996.678731134256</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45996.678731134256</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45996.678731134256</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45996.678731134256</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45996.678731134256</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45996.678731134256</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45996.678731134256</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45996.678731134256</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45996.678731134256</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45996.678731134256</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45996.678731134256</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45996.678731134256</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45996.678731134256</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45996.678731134256</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45996.678731134256</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45996.678731134256</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45996.678731134256</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45996.678731134256</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45996.678731134256</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45996.678731134256</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45996.678731134256</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45996.678731134256</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45996.678731134256</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45996.678731134256</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45996.678731134256</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45996.678731134256</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45996.678731134256</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45996.678731134256</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45996.678731134256</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45996.678731134256</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45996.678731134256</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45996.678731134256</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45996.678731134256</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45996.678731134256</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45996.678731134256</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45996.678731134256</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45996.678731134256</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45996.678731134256</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45996.678731134256</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45996.678731134256</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45996.678731134256</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45996.678731134256</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45996.678731134256</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45996.678731134256</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45996.678731134256</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45996.678731134256</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45996.678731134256</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45996.678731134256</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45996.678731134256</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45996.678731134256</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45996.678731134256</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45996.678731134256</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45996.678731134256</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45996.678731134256</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45996.678731134256</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45996.678731134256</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45996.678731134256</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45996.678731134256</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45996.678731134256</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45996.678731134256</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45996.678731134256</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45996.678731134256</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45996.678731134256</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45996.678731134256</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45996.678731134256</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45996.678731134256</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45996.678731134256</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45996.678731134256</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45996.678731134256</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45996.678731134256</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45996.678731134256</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45996.678731134256</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45996.678731134256</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45996.678731134256</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45996.678731134256</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45996.678731134256</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45996.678731134256</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45996.678731134256</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45996.678731134256</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45996.678731134256</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45996.678731134256</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45996.678731134256</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45996.678731134256</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45996.678731134256</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45996.678731134256</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45996.678731134256</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45996.678731134256</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45996.678731134256</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45996.678731134256</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45996.678731134256</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45996.678731134256</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45996.678731134256</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45996.678731134256</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45996.678731134256</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45996.678731134256</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45996.678731134256</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45996.678731134256</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45996.678731134256</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45996.678731134256</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45996.678731134256</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45996.678731134256</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45996.678731134256</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45996.678731134256</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45996.678731134256</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45996.678731134256</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45996.678731134256</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45996.678731134256</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45996.678731134256</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45996.678731134256</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45996.678731134256</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45996.678731134256</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45996.678731134256</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45996.678731134256</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45996.678731134256</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45996.678731134256</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45996.678731134256</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45996.678731134256</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45996.678731134256</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45996.678731134256</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45996.678731134256</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45996.678731134256</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45996.678731134256</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45996.678731134256</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45996.678731134256</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45996.678731134256</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45996.678731134256</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45996.678731134256</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45996.678731134256</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45996.678731134256</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45996.678731134256</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45996.678731134256</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45996.678731134256</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45996.678731134256</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45996.678731134256</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45996.678731134256</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45996.678731134256</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45996.678731134256</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45996.678731134256</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45996.678731134256</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45996.678731134256</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45996.678731134256</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45996.678731134256</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45996.678731134256</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45996.678731134256</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45996.678731134256</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45996.678731134256</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45996.678731134256</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45996.678731134256</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workbookViewId="0">
      <selection activeCell="C11" sqref="C11"/>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39121</v>
      </c>
      <c r="B2" s="37" t="str">
        <f>IFERROR(VLOOKUP(D2,DB!A:K,11,0),"")</f>
        <v>R5</v>
      </c>
      <c r="C2" s="37">
        <v>3</v>
      </c>
      <c r="D2" s="101" t="s">
        <v>36085</v>
      </c>
      <c r="E2" s="37" t="s">
        <v>39106</v>
      </c>
      <c r="F2" s="38">
        <v>45891.832060185188</v>
      </c>
      <c r="G2" s="103">
        <f ca="1">IFERROR(NOW()-F2,"")</f>
        <v>104.84667094906763</v>
      </c>
      <c r="H2" s="38">
        <v>45891.790393518517</v>
      </c>
      <c r="I2" s="37" t="str">
        <f>IFERROR(VLOOKUP(D2,DB!A:F,6,0),"")</f>
        <v>Generator-SG</v>
      </c>
      <c r="J2" s="37" t="str">
        <f>IFERROR(VLOOKUP(D2,DB!A:G,7,0),"")</f>
        <v>Vandalized</v>
      </c>
      <c r="K2" s="37" t="s">
        <v>39122</v>
      </c>
      <c r="L2" s="37" t="str">
        <f>IFERROR(VLOOKUP(D2,DB!A:I,9,0),"")</f>
        <v>Latis</v>
      </c>
      <c r="M2" s="100"/>
    </row>
    <row r="3" spans="1:13" s="39" customFormat="1" ht="30.75">
      <c r="A3" s="37" t="s">
        <v>39123</v>
      </c>
      <c r="B3" s="37" t="str">
        <f>IFERROR(VLOOKUP(D3,DB!A:K,11,0),"")</f>
        <v>R5</v>
      </c>
      <c r="C3" s="37">
        <v>1</v>
      </c>
      <c r="D3" s="37" t="s">
        <v>33407</v>
      </c>
      <c r="E3" s="37" t="s">
        <v>39109</v>
      </c>
      <c r="F3" s="38">
        <v>45926.188877314817</v>
      </c>
      <c r="G3" s="103">
        <f t="shared" ref="G3" ca="1" si="0">IFERROR(NOW()-F3,"")</f>
        <v>70.489853819439304</v>
      </c>
      <c r="H3" s="38">
        <v>45926.158159722225</v>
      </c>
      <c r="I3" s="37" t="str">
        <f>IFERROR(VLOOKUP(D3,DB!A:F,6,0),"")</f>
        <v>SCECO</v>
      </c>
      <c r="J3" s="37" t="str">
        <f>IFERROR(VLOOKUP(D3,DB!A:G,7,0),"")</f>
        <v>Good</v>
      </c>
      <c r="K3" s="37" t="s">
        <v>39124</v>
      </c>
      <c r="L3" s="37" t="str">
        <f>IFERROR(VLOOKUP(D3,DB!A:I,9,0),"")</f>
        <v>Latis</v>
      </c>
      <c r="M3" s="100"/>
    </row>
    <row r="4" spans="1:13" s="39" customFormat="1" ht="39.75" customHeight="1">
      <c r="A4" s="104" t="s">
        <v>39125</v>
      </c>
      <c r="B4" s="104" t="str">
        <f>IFERROR(VLOOKUP(D4,DB!A:K,11,0),"")</f>
        <v>R5</v>
      </c>
      <c r="C4" s="104">
        <v>1</v>
      </c>
      <c r="D4" s="104" t="s">
        <v>34832</v>
      </c>
      <c r="E4" s="104" t="s">
        <v>39109</v>
      </c>
      <c r="F4" s="105">
        <v>45948.661111111112</v>
      </c>
      <c r="G4" s="106">
        <f t="shared" ref="G4" ca="1" si="1">IFERROR(NOW()-F4,"")</f>
        <v>48.017620023143536</v>
      </c>
      <c r="H4" s="105">
        <v>45948.661111111112</v>
      </c>
      <c r="I4" s="104" t="str">
        <f>IFERROR(VLOOKUP(D4,DB!A:F,6,0),"")</f>
        <v>SCECO</v>
      </c>
      <c r="J4" s="104" t="str">
        <f>IFERROR(VLOOKUP(D4,DB!A:G,7,0),"")</f>
        <v>Dead</v>
      </c>
      <c r="K4" s="104" t="s">
        <v>39126</v>
      </c>
      <c r="L4" s="104" t="str">
        <f>IFERROR(VLOOKUP(D4,DB!A:I,9,0),"")</f>
        <v>Latis</v>
      </c>
    </row>
    <row r="5" spans="1:13" s="39" customFormat="1" ht="30.75">
      <c r="A5" s="104" t="s">
        <v>39127</v>
      </c>
      <c r="B5" s="104" t="str">
        <f>IFERROR(VLOOKUP(D5,DB!A:K,11,0),"")</f>
        <v>R5</v>
      </c>
      <c r="C5" s="104">
        <v>1</v>
      </c>
      <c r="D5" s="104" t="s">
        <v>36592</v>
      </c>
      <c r="E5" s="104" t="s">
        <v>39106</v>
      </c>
      <c r="F5" s="105">
        <v>45981.373298611114</v>
      </c>
      <c r="G5" s="106">
        <f ca="1">IFERROR(NOW()-F5,"")</f>
        <v>15.305432523142372</v>
      </c>
      <c r="H5" s="133">
        <v>45981.360798611109</v>
      </c>
      <c r="I5" s="104" t="str">
        <f>IFERROR(VLOOKUP(D5,DB!A:F,6,0),"")</f>
        <v>SCECO</v>
      </c>
      <c r="J5" s="104" t="str">
        <f>IFERROR(VLOOKUP(D5,DB!A:G,7,0),"")</f>
        <v>Dead</v>
      </c>
      <c r="K5" s="104" t="s">
        <v>39128</v>
      </c>
      <c r="L5" s="104" t="str">
        <f>IFERROR(VLOOKUP(D5,DB!A:I,9,0),"")</f>
        <v>Latis</v>
      </c>
    </row>
    <row r="6" spans="1:13">
      <c r="A6" s="37" t="s">
        <v>39129</v>
      </c>
      <c r="B6" s="37" t="str">
        <f>IFERROR(VLOOKUP(D6,DB!A:K,11,0),"")</f>
        <v>R5</v>
      </c>
      <c r="C6" s="104">
        <v>1</v>
      </c>
      <c r="D6" s="37" t="s">
        <v>33687</v>
      </c>
      <c r="E6" s="37" t="s">
        <v>39109</v>
      </c>
      <c r="F6" s="38">
        <v>45996.650949074072</v>
      </c>
      <c r="G6" s="132">
        <f t="shared" ref="G6:G23" ca="1" si="2">IFERROR(NOW()-F6,"")</f>
        <v>2.7782060184108559E-2</v>
      </c>
      <c r="H6" s="38">
        <v>45996.659282407411</v>
      </c>
      <c r="I6" s="37" t="str">
        <f>IFERROR(VLOOKUP(D6,DB!A:F,6,0),"")</f>
        <v>SCECO</v>
      </c>
      <c r="J6" s="37" t="str">
        <f>IFERROR(VLOOKUP(D6,DB!A:G,7,0),"")</f>
        <v>Good</v>
      </c>
      <c r="K6" s="37" t="s">
        <v>39130</v>
      </c>
      <c r="L6" s="37" t="str">
        <f>IFERROR(VLOOKUP(D6,DB!A:I,9,0),"")</f>
        <v>Latis</v>
      </c>
    </row>
    <row r="7" spans="1:13">
      <c r="A7" s="37"/>
      <c r="B7" s="37" t="str">
        <f>IFERROR(VLOOKUP(D7,DB!A:K,11,0),"")</f>
        <v/>
      </c>
      <c r="C7" s="37"/>
      <c r="D7" s="37"/>
      <c r="E7" s="37"/>
      <c r="F7" s="38"/>
      <c r="G7" s="132">
        <f t="shared" ca="1" si="2"/>
        <v>45996.678731134256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45996.678731134256</v>
      </c>
      <c r="H8" s="38"/>
      <c r="I8" s="37" t="str">
        <f>IFERROR(VLOOKUP(D8,DB!A:F,6,0),"")</f>
        <v/>
      </c>
      <c r="J8" s="37" t="str">
        <f>IFERROR(VLOOKUP(D8,DB!A:G,7,0),"")</f>
        <v/>
      </c>
      <c r="K8" s="37"/>
      <c r="L8" s="37" t="str">
        <f>IFERROR(VLOOKUP(D8,DB!A:I,9,0),"")</f>
        <v/>
      </c>
    </row>
    <row r="9" spans="1:13" ht="15.75">
      <c r="A9" s="37"/>
      <c r="B9" s="37" t="str">
        <f>IFERROR(VLOOKUP(D9,DB!A:K,11,0),"")</f>
        <v/>
      </c>
      <c r="C9" s="37"/>
      <c r="D9" s="150"/>
      <c r="E9" s="37"/>
      <c r="F9" s="38"/>
      <c r="G9" s="132">
        <f t="shared" ca="1" si="2"/>
        <v>45996.678731134256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45996.678731134256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45996.678731134256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45996.678731134256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45996.678731134256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45996.678731134256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45996.678731134256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45996.678731134256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45996.678731134256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45996.678731134256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45996.678731134256</v>
      </c>
      <c r="H19" s="38"/>
      <c r="I19" s="37" t="str">
        <f>IFERROR(VLOOKUP(D19,DB!A:F,6,0),"")</f>
        <v/>
      </c>
      <c r="J19" s="37" t="str">
        <f>IFERROR(VLOOKUP(D19,DB!A:G,7,0),"")</f>
        <v/>
      </c>
      <c r="K19" s="37"/>
      <c r="L19" s="37" t="str">
        <f>IFERROR(VLOOKUP(D19,DB!A:I,9,0),"")</f>
        <v/>
      </c>
    </row>
    <row r="20" spans="1:12" ht="30.75">
      <c r="A20" s="37"/>
      <c r="B20" s="37" t="str">
        <f>IFERROR(VLOOKUP(D20,DB!A:K,11,0),"")</f>
        <v/>
      </c>
      <c r="C20" s="37"/>
      <c r="D20" s="37"/>
      <c r="E20" s="37"/>
      <c r="F20" s="38"/>
      <c r="G20" s="132">
        <f t="shared" ca="1" si="2"/>
        <v>45996.678731134256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45996.678731134256</v>
      </c>
      <c r="H21" s="38"/>
      <c r="I21" s="37" t="str">
        <f>IFERROR(VLOOKUP(D21,DB!A:F,6,0),"")</f>
        <v/>
      </c>
      <c r="J21" s="37" t="str">
        <f>IFERROR(VLOOKUP(D21,DB!A:G,7,0),"")</f>
        <v/>
      </c>
      <c r="K21" s="37"/>
      <c r="L21" s="37" t="str">
        <f>IFERROR(VLOOKUP(D21,DB!A:I,9,0),"")</f>
        <v/>
      </c>
    </row>
    <row r="22" spans="1:12" ht="30.75">
      <c r="A22" s="37"/>
      <c r="B22" s="37" t="str">
        <f>IFERROR(VLOOKUP(D22,DB!A:K,11,0),"")</f>
        <v/>
      </c>
      <c r="C22" s="37"/>
      <c r="D22" s="37"/>
      <c r="E22" s="37"/>
      <c r="F22" s="38"/>
      <c r="G22" s="132">
        <f t="shared" ca="1" si="2"/>
        <v>45996.678731134256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45996.678731134256</v>
      </c>
      <c r="H23" s="38"/>
      <c r="I23" s="37" t="str">
        <f>IFERROR(VLOOKUP(D23,DB!A:F,6,0),"")</f>
        <v/>
      </c>
      <c r="J23" s="37" t="str">
        <f>IFERROR(VLOOKUP(D23,DB!A:G,7,0),"")</f>
        <v/>
      </c>
      <c r="K23" s="37"/>
      <c r="L23" s="37" t="str">
        <f>IFERROR(VLOOKUP(D23,DB!A:I,9,0),"")</f>
        <v/>
      </c>
    </row>
    <row r="24" spans="1:12" ht="30.75">
      <c r="A24" s="37"/>
      <c r="B24" s="37" t="str">
        <f>IFERROR(VLOOKUP(D24,DB!A:K,11,0),"")</f>
        <v/>
      </c>
      <c r="C24" s="37"/>
      <c r="D24" s="37"/>
      <c r="E24" s="37"/>
      <c r="F24" s="38"/>
      <c r="G24" s="132">
        <f t="shared" ref="G24:G55" ca="1" si="3">IFERROR(NOW()-F24,"")</f>
        <v>45996.678731134256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45996.678731134256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45996.678731134256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45996.678731134256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45996.678731134256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45996.678731134256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45996.678731134256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45996.678731134256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45996.678731134256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45996.678731134256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45996.678731134256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45996.678731134256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45996.678731134256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45996.678731134256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45996.678731134256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45996.678731134256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45996.678731134256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45996.678731134256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45996.678731134256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45996.678731134256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45996.678731134256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45996.678731134256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45996.678731134256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45996.678731134256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45996.678731134256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45996.678731134256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45996.678731134256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45996.678731134256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45996.678731134256</v>
      </c>
      <c r="H52" s="38"/>
      <c r="I52" s="37" t="str">
        <f>IFERROR(VLOOKUP(D52,DB!A:F,6,0),"")</f>
        <v/>
      </c>
      <c r="J52" s="37" t="str">
        <f>IFERROR(VLOOKUP(D52,DB!A:G,7,0),"")</f>
        <v/>
      </c>
      <c r="K52" s="37"/>
      <c r="L52" s="37" t="str">
        <f>IFERROR(VLOOKUP(D52,DB!A:I,9,0),"")</f>
        <v/>
      </c>
    </row>
    <row r="53" spans="1:12">
      <c r="A53" s="147"/>
      <c r="B53" s="147" t="str">
        <f>IFERROR(VLOOKUP(D53,DB!A:K,11,0),"")</f>
        <v/>
      </c>
      <c r="C53" s="147"/>
      <c r="D53" s="147"/>
      <c r="E53" s="147"/>
      <c r="F53" s="148"/>
      <c r="G53" s="149">
        <f t="shared" ca="1" si="3"/>
        <v>45996.678731134256</v>
      </c>
      <c r="H53" s="148"/>
      <c r="I53" s="147" t="str">
        <f>IFERROR(VLOOKUP(D53,DB!A:F,6,0),"")</f>
        <v/>
      </c>
      <c r="J53" s="147" t="str">
        <f>IFERROR(VLOOKUP(D53,DB!A:G,7,0),"")</f>
        <v/>
      </c>
      <c r="K53" s="147"/>
      <c r="L53" s="147" t="str">
        <f>IFERROR(VLOOKUP(D53,DB!A:I,9,0),"")</f>
        <v/>
      </c>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3"/>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39131</v>
      </c>
      <c r="B2" s="116" t="str">
        <f>IFERROR(VLOOKUP(D2,DB!A:K,11,0),"")</f>
        <v>R6</v>
      </c>
      <c r="C2" s="117">
        <v>1</v>
      </c>
      <c r="D2" s="116" t="s">
        <v>37833</v>
      </c>
      <c r="E2" s="139" t="s">
        <v>39106</v>
      </c>
      <c r="F2" s="118">
        <v>45996.609594907408</v>
      </c>
      <c r="G2" s="72">
        <f t="shared" ref="G2:G57" ca="1" si="0">IFERROR(NOW()-F2,"-")</f>
        <v>6.9136226848058868E-2</v>
      </c>
      <c r="H2" s="118">
        <v>45996.609594907408</v>
      </c>
      <c r="I2" s="116" t="str">
        <f>IFERROR(VLOOKUP(D2,DB!A:F,6,0),"")</f>
        <v>SCECO</v>
      </c>
      <c r="J2" s="116" t="str">
        <f>IFERROR(VLOOKUP(D2,DB!A:G,7,0),"")</f>
        <v>Good</v>
      </c>
      <c r="K2" s="119" t="s">
        <v>39132</v>
      </c>
      <c r="L2" s="134" t="str">
        <f>IFERROR(VLOOKUP(D2,DB!A:I,9,0),"")</f>
        <v>Latis</v>
      </c>
    </row>
    <row r="3" spans="1:16382" ht="31.5" customHeight="1">
      <c r="A3" s="115"/>
      <c r="B3" s="116" t="str">
        <f>IFERROR(VLOOKUP(D3,DB!A:K,11,0),"")</f>
        <v/>
      </c>
      <c r="C3" s="117"/>
      <c r="D3" s="116"/>
      <c r="E3" s="139"/>
      <c r="F3" s="118"/>
      <c r="G3" s="72">
        <f t="shared" ca="1" si="0"/>
        <v>45996.678731134256</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45996.678731134256</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45996.678731134256</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45996.678731134256</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45996.678731134256</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45996.678731134256</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45996.678731134256</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45996.678731134256</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45996.678731134256</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45996.678731134256</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45996.678731134256</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45996.678731134256</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45996.678731134256</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45996.678731134256</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45996.678731134256</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45996.678731134256</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45996.678731134256</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45996.678731134256</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45996.678731134256</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45996.678731134256</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45996.678731134256</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45996.678731134256</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45996.678731134256</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45996.678731134256</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45996.678731134256</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45996.678731134256</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45996.678731134256</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45996.678731134256</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45996.678731134256</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45996.678731134256</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45996.678731134256</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45996.678731134256</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45996.678731134256</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45996.678731134256</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45996.678731134256</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45996.678731134256</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45996.678731134256</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45996.678731134256</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45996.678731134256</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45996.678731134256</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45996.678731134256</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45996.678731134256</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45996.678731134256</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45996.678731134256</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45996.678731134256</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45996.678731134256</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45996.678731134256</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45996.678731134256</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45996.678731134256</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45996.678731134256</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45996.678731134256</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45996.678731134256</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45996.678731134256</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45996.678731134256</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45996.678731134256</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ref="G58:G121" ca="1" si="1">IFERROR(NOW()-F58,"-")</f>
        <v>45996.678731134256</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45996.678731134256</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45996.678731134256</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45996.678731134256</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45996.678731134256</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45996.678731134256</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45996.678731134256</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45996.678731134256</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45996.678731134256</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45996.678731134256</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45996.678731134256</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45996.678731134256</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45996.678731134256</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45996.678731134256</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45996.678731134256</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45996.678731134256</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45996.678731134256</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45996.678731134256</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45996.678731134256</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45996.678731134256</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45996.678731134256</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45996.678731134256</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45996.678731134256</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45996.678731134256</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45996.678731134256</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45996.678731134256</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45996.678731134256</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45996.678731134256</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45996.678731134256</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45996.678731134256</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45996.678731134256</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45996.678731134256</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45996.678731134256</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45996.678731134256</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45996.678731134256</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45996.678731134256</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45996.678731134256</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45996.678731134256</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45996.678731134256</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45996.678731134256</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45996.678731134256</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45996.678731134256</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45996.678731134256</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45996.678731134256</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45996.678731134256</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45996.678731134256</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45996.678731134256</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45996.678731134256</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45996.678731134256</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45996.678731134256</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45996.678731134256</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45996.678731134256</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45996.678731134256</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45996.678731134256</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45996.678731134256</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45996.678731134256</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45996.678731134256</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45996.678731134256</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45996.678731134256</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45996.678731134256</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45996.678731134256</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45996.678731134256</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45996.678731134256</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45996.678731134256</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ref="G122:G185" ca="1" si="2">IFERROR(NOW()-F122,"-")</f>
        <v>45996.678731134256</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45996.678731134256</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45996.678731134256</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45996.678731134256</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45996.678731134256</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45996.678731134256</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45996.678731134256</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45996.678731134256</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45996.678731134256</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45996.678731134256</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45996.678731134256</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45996.678731134256</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45996.678731134256</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45996.678731134256</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45996.678731134256</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45996.678731134256</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45996.678731134256</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45996.678731134256</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45996.678731134256</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45996.678731134256</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45996.678731134256</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45996.678731134256</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45996.678731134256</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45996.678731134256</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45996.678731134256</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45996.678731134256</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45996.678731134256</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45996.678731134256</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45996.678731134256</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45996.678731134256</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45996.678731134256</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45996.678731134256</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45996.678731134256</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45996.678731134256</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45996.678731134256</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45996.678731134256</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45996.678731134256</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45996.678731134256</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45996.678731134256</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45996.678731134256</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45996.678731134256</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45996.678731134256</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45996.678731134256</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45996.678731134256</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45996.678731134256</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45996.678731134256</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45996.678731134256</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45996.678731134256</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45996.678731134256</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45996.678731134256</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45996.678731134256</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45996.678731134256</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45996.678731134256</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45996.678731134256</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45996.678731134256</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45996.678731134256</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45996.678731134256</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45996.678731134256</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45996.678731134256</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45996.678731134256</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45996.678731134256</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45996.678731134256</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45996.678731134256</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45996.678731134256</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ref="G186:G249" ca="1" si="3">IFERROR(NOW()-F186,"-")</f>
        <v>45996.678731134256</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45996.678731134256</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45996.678731134256</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45996.678731134256</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45996.678731134256</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45996.678731134256</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45996.678731134256</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45996.678731134256</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45996.678731134256</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45996.678731134256</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45996.678731134256</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45996.678731134256</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45996.678731134256</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45996.678731134256</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45996.678731134256</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45996.678731134256</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45996.678731134256</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45996.678731134256</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45996.678731134256</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45996.678731134256</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45996.678731134256</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45996.678731134256</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45996.678731134256</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45996.678731134256</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45996.678731134256</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45996.678731134256</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45996.678731134256</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45996.678731134256</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45996.678731134256</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45996.678731134256</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45996.678731134256</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45996.678731134256</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45996.678731134256</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45996.678731134256</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45996.678731134256</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45996.678731134256</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45996.678731134256</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45996.678731134256</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45996.678731134256</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45996.678731134256</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45996.678731134256</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45996.678731134256</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45996.678731134256</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45996.678731134256</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45996.678731134256</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45996.678731134256</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45996.678731134256</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45996.678731134256</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45996.678731134256</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45996.678731134256</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45996.678731134256</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45996.678731134256</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45996.678731134256</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45996.678731134256</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45996.678731134256</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45996.678731134256</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45996.678731134256</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45996.678731134256</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45996.678731134256</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45996.678731134256</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45996.678731134256</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45996.678731134256</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45996.678731134256</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45996.678731134256</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ref="G250:G313" ca="1" si="4">IFERROR(NOW()-F250,"-")</f>
        <v>45996.678731134256</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45996.678731134256</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45996.678731134256</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45996.678731134256</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45996.678731134256</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45996.678731134256</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45996.678731134256</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45996.678731134256</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45996.678731134256</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45996.678731134256</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45996.678731134256</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45996.678731134256</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45996.678731134256</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45996.678731134256</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45996.678731134256</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45996.678731134256</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45996.678731134256</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45996.678731134256</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45996.678731134256</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45996.678731134256</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45996.678731134256</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45996.678731134256</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45996.678731134256</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45996.678731134256</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45996.678731134256</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45996.678731134256</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45996.678731134256</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45996.678731134256</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45996.678731134256</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45996.678731134256</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45996.678731134256</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45996.678731134256</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45996.678731134256</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45996.678731134256</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45996.678731134256</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45996.678731134256</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45996.678731134256</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45996.678731134256</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45996.678731134256</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45996.678731134256</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45996.678731134256</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45996.678731134256</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45996.678731134256</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45996.678731134256</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45996.678731134256</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45996.678731134256</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45996.678731134256</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45996.678731134256</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45996.678731134256</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45996.678731134256</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45996.678731134256</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45996.678731134256</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45996.678731134256</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45996.678731134256</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45996.678731134256</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45996.678731134256</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45996.678731134256</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45996.678731134256</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45996.678731134256</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45996.678731134256</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45996.678731134256</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45996.678731134256</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45996.678731134256</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45996.678731134256</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ref="G314:G377" ca="1" si="5">IFERROR(NOW()-F314,"-")</f>
        <v>45996.678731134256</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45996.678731134256</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45996.678731134256</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45996.678731134256</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45996.678731134256</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45996.678731134256</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45996.678731134256</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45996.678731134256</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45996.678731134256</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45996.678731134256</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45996.678731134256</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45996.678731134256</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45996.678731134256</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45996.678731134256</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45996.678731134256</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45996.678731134256</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45996.678731134256</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45996.678731134256</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45996.678731134256</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45996.678731134256</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45996.678731134256</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45996.678731134256</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45996.678731134256</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45996.678731134256</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45996.678731134256</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45996.678731134256</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45996.678731134256</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45996.678731134256</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45996.678731134256</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45996.678731134256</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45996.678731134256</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45996.678731134256</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45996.678731134256</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45996.678731134256</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45996.678731134256</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45996.678731134256</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45996.678731134256</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45996.678731134256</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45996.678731134256</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45996.678731134256</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45996.678731134256</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45996.678731134256</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45996.678731134256</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45996.678731134256</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45996.678731134256</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45996.678731134256</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45996.678731134256</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45996.678731134256</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45996.678731134256</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45996.678731134256</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45996.678731134256</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45996.678731134256</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45996.678731134256</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45996.678731134256</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45996.678731134256</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45996.678731134256</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45996.678731134256</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45996.678731134256</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45996.678731134256</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45996.678731134256</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45996.678731134256</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45996.678731134256</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45996.678731134256</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45996.678731134256</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ref="G378:G441" ca="1" si="6">IFERROR(NOW()-F378,"-")</f>
        <v>45996.678731134256</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45996.678731134256</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45996.678731134256</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45996.678731134256</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45996.678731134256</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45996.678731134256</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45996.678731134256</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45996.678731134256</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45996.678731134256</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45996.678731134256</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45996.678731134256</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45996.678731134256</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45996.678731134256</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45996.678731134256</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45996.678731134256</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45996.678731134256</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45996.678731134256</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45996.678731134256</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45996.678731134256</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45996.678731134256</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45996.678731134256</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45996.678731134256</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45996.678731134256</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45996.678731134256</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45996.678731134256</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45996.678731134256</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45996.678731134256</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45996.678731134256</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45996.678731134256</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45996.678731134256</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45996.678731134256</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45996.678731134256</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45996.678731134256</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45996.678731134256</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45996.678731134256</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45996.678731134256</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45996.678731134256</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45996.678731134256</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45996.678731134256</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45996.678731134256</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45996.678731134256</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45996.678731134256</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45996.678731134256</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45996.678731134256</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45996.678731134256</v>
      </c>
      <c r="H422" s="118"/>
      <c r="I422" s="116" t="str">
        <f>IFERROR(VLOOKUP(D422,DB!A:F,6,0),"")</f>
        <v/>
      </c>
      <c r="J422" s="116" t="str">
        <f>IFERROR(VLOOKUP(D422,DB!A:G,7,0),"")</f>
        <v/>
      </c>
      <c r="K422" s="119"/>
      <c r="L422" s="134" t="str">
        <f>IFERROR(VLOOKUP(D422,DB!A:I,9,0),"")</f>
        <v/>
      </c>
    </row>
    <row r="423" spans="1:12" ht="31.5" customHeight="1">
      <c r="A423" s="140"/>
      <c r="B423" s="141" t="str">
        <f>IFERROR(VLOOKUP(D423,DB!A:K,11,0),"")</f>
        <v/>
      </c>
      <c r="C423" s="142"/>
      <c r="D423" s="141"/>
      <c r="E423" s="139"/>
      <c r="F423" s="143"/>
      <c r="G423" s="144">
        <f t="shared" ca="1" si="6"/>
        <v>45996.678731134256</v>
      </c>
      <c r="H423" s="143"/>
      <c r="I423" s="141" t="str">
        <f>IFERROR(VLOOKUP(D423,DB!A:F,6,0),"")</f>
        <v/>
      </c>
      <c r="J423" s="141" t="str">
        <f>IFERROR(VLOOKUP(D423,DB!A:G,7,0),"")</f>
        <v/>
      </c>
      <c r="K423" s="145"/>
      <c r="L423" s="146" t="str">
        <f>IFERROR(VLOOKUP(D423,DB!A:I,9,0),"")</f>
        <v/>
      </c>
    </row>
  </sheetData>
  <dataValidations count="2">
    <dataValidation allowBlank="1" showInputMessage="1" showErrorMessage="1" sqref="E1" xr:uid="{9E1BC488-8814-4F8A-8DBE-742B3278AB71}"/>
    <dataValidation type="list" allowBlank="1" showInputMessage="1" showErrorMessage="1" sqref="E2:E4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2025-12-05T13:19:22Z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