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221" documentId="120_S{2AC9BD13-BADA-5192-A53E-5A8FF88502F6}" xr6:coauthVersionLast="47" xr6:coauthVersionMax="47" xr10:uidLastSave="{276EB178-F9EB-45EF-AC0A-6E350D5795F3}"/>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2" l="1"/>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<sst xmlns="http://schemas.openxmlformats.org/spreadsheetml/2006/main" count="180272" uniqueCount="39122">
  <si>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</si>
  <si>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</si>
  <si>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</si>
  <si>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</si>
  <si>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</si>
  <si>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</si>
  <si>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</si>
  <si>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</si>
  <si>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</si>
  <si>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</si>
  <si>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</si>
  <si>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</si>
  <si>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</si>
  <si>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</si>
  <si>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</si>
  <si>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</si>
  <si>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</si>
  <si>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</si>
  <si>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</si>
  <si>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</si>
  <si>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</si>
  <si>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</si>
  <si>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</si>
  <si>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</si>
  <si>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</si>
  <si>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</si>
  <si>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</si>
  <si>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</si>
  <si>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</si>
  <si>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</si>
  <si>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</si>
  <si>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</si>
  <si>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</si>
  <si>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</si>
  <si>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</si>
  <si>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</si>
  <si>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</si>
  <si>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</si>
  <si>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</si>
  <si>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</si>
  <si>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</si>
  <si>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</si>
  <si>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</si>
  <si>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</si>
  <si>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</si>
  <si>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</si>
  <si>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</si>
  <si>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</si>
  <si>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</si>
  <si>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</si>
  <si>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</si>
  <si>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</si>
  <si>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</si>
  <si>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</si>
  <si>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</si>
  <si>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</si>
  <si>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</si>
  <si>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</si>
  <si>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</si>
  <si>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</si>
  <si>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</si>
  <si>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</si>
  <si>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</si>
  <si>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</si>
  <si>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</si>
  <si>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</si>
  <si>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</si>
  <si>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</si>
  <si>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</si>
  <si>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</si>
  <si>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</si>
  <si>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</si>
  <si>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</si>
  <si>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</si>
  <si>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</si>
  <si>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</si>
  <si>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</si>
  <si>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</si>
  <si>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</si>
  <si>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</si>
  <si>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</si>
  <si>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</si>
  <si>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</si>
  <si>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</si>
  <si>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</si>
  <si>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</si>
  <si>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</si>
  <si>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</si>
  <si>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</si>
  <si>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</si>
  <si>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</si>
  <si>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</si>
  <si>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</si>
  <si>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</si>
  <si>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</si>
  <si>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</si>
  <si>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</si>
  <si>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</si>
  <si>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</si>
  <si>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</si>
  <si>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</si>
  <si>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</si>
  <si>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</si>
  <si>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</si>
  <si>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</si>
  <si>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</si>
  <si>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</si>
  <si>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</si>
  <si>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</si>
  <si>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</si>
  <si>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</si>
  <si>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</si>
  <si>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</si>
  <si>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</si>
  <si>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</si>
  <si>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</si>
  <si>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</si>
  <si>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</si>
  <si>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</si>
  <si>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</si>
  <si>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</si>
  <si>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</si>
  <si>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</si>
  <si>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</si>
  <si>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</si>
  <si>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</si>
  <si>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</si>
  <si>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</si>
  <si>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</si>
  <si>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</si>
  <si>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</si>
  <si>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</si>
  <si>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</si>
  <si>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</si>
  <si>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</si>
  <si>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</si>
  <si>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</si>
  <si>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</si>
  <si>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</si>
  <si>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</si>
  <si>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</si>
  <si>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</si>
  <si>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</si>
  <si>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</si>
  <si>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</si>
  <si>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</si>
  <si>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</si>
  <si>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</si>
  <si>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</si>
  <si>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</si>
  <si>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</si>
  <si>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</si>
  <si>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</si>
  <si>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</si>
  <si>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</si>
  <si>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</si>
  <si>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</si>
  <si>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</si>
  <si>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</si>
  <si>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</si>
  <si>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</si>
  <si>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</si>
  <si>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</si>
  <si>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</si>
  <si>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</si>
  <si>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</si>
  <si>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</si>
  <si>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</si>
  <si>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</si>
  <si>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</si>
  <si>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</si>
  <si>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</si>
  <si>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</si>
  <si>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</si>
  <si>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</si>
  <si>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</si>
  <si>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</si>
  <si>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</si>
  <si>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</si>
  <si>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</si>
  <si>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</si>
  <si>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</si>
  <si>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</si>
  <si>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</si>
  <si>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</si>
  <si>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</si>
  <si>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</si>
  <si>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</si>
  <si>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</si>
  <si>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</si>
  <si>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</si>
  <si>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</si>
  <si>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</si>
  <si>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</si>
  <si>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</si>
  <si>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</si>
  <si>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</si>
  <si>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</si>
  <si>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</si>
  <si>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</si>
  <si>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</si>
  <si>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</si>
  <si>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</si>
  <si>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</si>
  <si>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</si>
  <si>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</si>
  <si>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</si>
  <si>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</si>
  <si>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</si>
  <si>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</si>
  <si>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</si>
  <si>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</si>
  <si>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</si>
  <si>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</si>
  <si>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</si>
  <si>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</si>
  <si>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</si>
  <si>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</si>
  <si>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</si>
  <si>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</si>
  <si>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</si>
  <si>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</si>
  <si>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</si>
  <si>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</si>
  <si>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</si>
  <si>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</si>
  <si>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</si>
  <si>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</si>
  <si>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</si>
  <si>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</si>
  <si>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</si>
  <si>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</si>
  <si>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</si>
  <si>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</si>
  <si>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</si>
  <si>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</si>
  <si>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</si>
  <si>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</si>
  <si>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</si>
  <si>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</si>
  <si>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</si>
  <si>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</si>
  <si>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</si>
  <si>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</si>
  <si>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</si>
  <si>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</si>
  <si>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</si>
  <si>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</si>
  <si>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</si>
  <si>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</si>
  <si>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</si>
  <si>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</si>
  <si>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</si>
  <si>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</si>
  <si>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</si>
  <si>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</si>
  <si>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</si>
  <si>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</si>
  <si>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</si>
  <si>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</si>
  <si>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</si>
  <si>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</si>
  <si>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</si>
  <si>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</si>
  <si>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</si>
  <si>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</si>
  <si>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</si>
  <si>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</si>
  <si>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</si>
  <si>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</si>
  <si>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</si>
  <si>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</si>
  <si>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</si>
  <si>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</si>
  <si>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</si>
  <si>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</si>
  <si>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</si>
  <si>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</si>
  <si>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</si>
  <si>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</si>
  <si>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</si>
  <si>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</si>
  <si>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</si>
  <si>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</si>
  <si>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</si>
  <si>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</si>
  <si>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</si>
  <si>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</si>
  <si>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</si>
  <si>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</si>
  <si>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</si>
  <si>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</si>
  <si>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</si>
  <si>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</si>
  <si>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</si>
  <si>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</si>
  <si>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</si>
  <si>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</si>
  <si>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</si>
  <si>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</si>
  <si>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</si>
  <si>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</si>
  <si>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</si>
  <si>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</si>
  <si>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</si>
  <si>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</si>
  <si>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</si>
  <si>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</si>
  <si>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</si>
  <si>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</si>
  <si>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</si>
  <si>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</si>
  <si>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</si>
  <si>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</si>
  <si>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</si>
  <si>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</si>
  <si>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</si>
  <si>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</si>
  <si>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</si>
  <si>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</si>
  <si>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</si>
  <si>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</si>
  <si>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</si>
  <si>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</si>
  <si>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</si>
  <si>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</si>
  <si>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</si>
  <si>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</si>
  <si>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</si>
  <si>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</si>
  <si>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</si>
  <si>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</si>
  <si>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</si>
  <si>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</si>
  <si>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</si>
  <si>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</si>
  <si>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</si>
  <si>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</si>
  <si>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</si>
  <si>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</si>
  <si>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</si>
  <si>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</si>
  <si>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</si>
  <si>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</si>
  <si>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</si>
  <si>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</si>
  <si>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</si>
  <si>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</si>
  <si>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</si>
  <si>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</si>
  <si>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</si>
  <si>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</si>
  <si>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</si>
  <si>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</si>
  <si>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</si>
  <si>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</si>
  <si>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</si>
  <si>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</si>
  <si>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</si>
  <si>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</si>
  <si>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</si>
  <si>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</si>
  <si>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</si>
  <si>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</si>
  <si>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</si>
  <si>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</si>
  <si>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</si>
  <si>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</si>
  <si>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</si>
  <si>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</si>
  <si>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</si>
  <si>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</si>
  <si>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</si>
  <si>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</si>
  <si>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</si>
  <si>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</si>
  <si>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</si>
  <si>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</si>
  <si>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</si>
  <si>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</si>
  <si>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</si>
  <si>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</si>
  <si>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</si>
  <si>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</si>
  <si>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</si>
  <si>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</si>
  <si>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</si>
  <si>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</si>
  <si>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</si>
  <si>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</si>
  <si>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</si>
  <si>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</si>
  <si>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</si>
  <si>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</si>
  <si>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</si>
  <si>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</si>
  <si>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</si>
  <si>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</si>
  <si>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</si>
  <si>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</si>
  <si>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</si>
  <si>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</si>
  <si>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</si>
  <si>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</si>
  <si>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</si>
  <si>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</si>
  <si>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</si>
  <si>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</si>
  <si>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</si>
  <si>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</si>
  <si>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</si>
  <si>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</si>
  <si>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</si>
  <si>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</si>
  <si>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</si>
  <si>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</si>
  <si>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</si>
  <si>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</si>
  <si>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</si>
  <si>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</si>
  <si>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</si>
  <si>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</si>
  <si>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</si>
  <si>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</si>
  <si>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</si>
  <si>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</si>
  <si>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</si>
  <si>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</si>
  <si>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</si>
  <si>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</si>
  <si>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</si>
  <si>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</si>
  <si>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</si>
  <si>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</si>
  <si>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</si>
  <si>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</si>
  <si>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</si>
  <si>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</si>
  <si>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</si>
  <si>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</si>
  <si>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</si>
  <si>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</si>
  <si>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</si>
  <si>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</si>
  <si>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</si>
  <si>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</si>
  <si>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</si>
  <si>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</si>
  <si>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</si>
  <si>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</si>
  <si>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</si>
  <si>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</si>
  <si>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</si>
  <si>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</si>
  <si>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</si>
  <si>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</si>
  <si>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</si>
  <si>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</si>
  <si>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</si>
  <si>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</si>
  <si>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</si>
  <si>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</si>
  <si>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</si>
  <si>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</si>
  <si>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</si>
  <si>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</si>
  <si>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</si>
  <si>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</si>
  <si>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</si>
  <si>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</si>
  <si>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</si>
  <si>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</si>
  <si>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</si>
  <si>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</si>
  <si>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</si>
  <si>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</si>
  <si>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</si>
  <si>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</si>
  <si>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</si>
  <si>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</si>
  <si>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</si>
  <si>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</si>
  <si>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</si>
  <si>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</si>
  <si>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</si>
  <si>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</si>
  <si>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</si>
  <si>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</si>
  <si>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</si>
  <si>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</si>
  <si>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</si>
  <si>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</si>
  <si>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</si>
  <si>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</si>
  <si>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</si>
  <si>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</si>
  <si>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</si>
  <si>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</si>
  <si>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</si>
  <si>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</si>
  <si>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</si>
  <si>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</si>
  <si>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</si>
  <si>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</si>
  <si>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</si>
  <si>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</si>
  <si>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</si>
  <si>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</si>
  <si>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</si>
  <si>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</si>
  <si>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</si>
  <si>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</si>
  <si>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</si>
  <si>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</si>
  <si>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</si>
  <si>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</si>
  <si>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</si>
  <si>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</si>
  <si>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</si>
  <si>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</si>
  <si>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</si>
  <si>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</si>
  <si>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</si>
  <si>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</si>
  <si>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</si>
  <si>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</si>
  <si>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</si>
  <si>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</si>
  <si>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</si>
  <si>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</si>
  <si>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</si>
  <si>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</si>
  <si>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</si>
  <si>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</si>
  <si>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</si>
  <si>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</si>
  <si>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</si>
  <si>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</si>
  <si>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</si>
  <si>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</si>
  <si>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</si>
  <si>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</si>
  <si>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</si>
  <si>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</si>
  <si>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</si>
  <si>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</si>
  <si>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</si>
  <si>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</si>
  <si>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</si>
  <si>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</si>
  <si>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</si>
  <si>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</si>
  <si>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</si>
  <si>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</si>
  <si>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</si>
  <si>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</si>
  <si>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</si>
  <si>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</si>
  <si>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</si>
  <si>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</si>
  <si>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</si>
  <si>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</si>
  <si>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</si>
  <si>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</si>
  <si>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</si>
  <si>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</si>
  <si>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</si>
  <si>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</si>
  <si>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</si>
  <si>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</si>
  <si>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</si>
  <si>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</si>
  <si>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</si>
  <si>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</si>
  <si>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</si>
  <si>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</si>
  <si>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</si>
  <si>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</si>
  <si>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</si>
  <si>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</si>
  <si>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</si>
  <si>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</si>
  <si>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</si>
  <si>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</si>
  <si>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</si>
  <si>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</si>
  <si>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</si>
  <si>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</si>
  <si>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</si>
  <si>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</si>
  <si>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</si>
  <si>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</si>
  <si>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</si>
  <si>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</si>
  <si>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</si>
  <si>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</si>
  <si>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</si>
  <si>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</si>
  <si>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</si>
  <si>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</si>
  <si>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</si>
  <si>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</si>
  <si>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</si>
  <si>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</si>
  <si>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</si>
  <si>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</si>
  <si>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</si>
  <si>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</si>
  <si>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</si>
  <si>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</si>
  <si>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</si>
  <si>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</si>
  <si>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</si>
  <si>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</si>
  <si>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</si>
  <si>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</si>
  <si>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</si>
  <si>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</si>
  <si>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</si>
  <si>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</si>
  <si>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</si>
  <si>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</si>
  <si>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</si>
  <si>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</si>
  <si>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</si>
  <si>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</si>
  <si>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</si>
  <si>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</si>
  <si>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</si>
  <si>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</si>
  <si>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</si>
  <si>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</si>
  <si>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</si>
  <si>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</si>
  <si>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</si>
  <si>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</si>
  <si>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</si>
  <si>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</si>
  <si>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</si>
  <si>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</si>
  <si>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</si>
  <si>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</si>
  <si>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</si>
  <si>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</si>
  <si>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</si>
  <si>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</si>
  <si>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</si>
  <si>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</si>
  <si>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</si>
  <si>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</si>
  <si>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</si>
  <si>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</si>
  <si>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</si>
  <si>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</si>
  <si>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</si>
  <si>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</si>
  <si>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</si>
  <si>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</si>
  <si>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</si>
  <si>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</si>
  <si>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</si>
  <si>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</si>
  <si>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</si>
  <si>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</si>
  <si>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</si>
  <si>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</si>
  <si>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</si>
  <si>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</si>
  <si>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</si>
  <si>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</si>
  <si>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</si>
  <si>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</si>
  <si>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</si>
  <si>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</si>
  <si>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</si>
  <si>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</si>
  <si>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</si>
  <si>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</si>
  <si>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</si>
  <si>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</si>
  <si>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</si>
  <si>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</si>
  <si>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</si>
  <si>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</si>
  <si>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</si>
  <si>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</si>
  <si>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</si>
  <si>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</si>
  <si>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</si>
  <si>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</si>
  <si>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</si>
  <si>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</si>
  <si>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</si>
  <si>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</si>
  <si>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</si>
  <si>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</si>
  <si>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</si>
  <si>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</si>
  <si>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</si>
  <si>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</si>
  <si>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</si>
  <si>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</si>
  <si>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</si>
  <si>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</si>
  <si>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</si>
  <si>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</si>
  <si>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</si>
  <si>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</si>
  <si>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</si>
  <si>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</si>
  <si>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</si>
  <si>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</si>
  <si>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</si>
  <si>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</si>
  <si>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</si>
  <si>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</si>
  <si>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</si>
  <si>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</si>
  <si>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</si>
  <si>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</si>
  <si>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</si>
  <si>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</si>
  <si>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</si>
  <si>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</si>
  <si>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</si>
  <si>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</si>
  <si>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</si>
  <si>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</si>
  <si>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</si>
  <si>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</si>
  <si>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</si>
  <si>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</si>
  <si>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</si>
  <si>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</si>
  <si>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</si>
  <si>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</si>
  <si>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</si>
  <si>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</si>
  <si>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</si>
  <si>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</si>
  <si>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</si>
  <si>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</si>
  <si>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</si>
  <si>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</si>
  <si>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</si>
  <si>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</si>
  <si>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</si>
  <si>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</si>
  <si>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</si>
  <si>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</si>
  <si>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</si>
  <si>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</si>
  <si>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</si>
  <si>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</si>
  <si>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</si>
  <si>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</si>
  <si>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</si>
  <si>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</si>
  <si>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</si>
  <si>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</si>
  <si>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</si>
  <si>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</si>
  <si>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</si>
  <si>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</si>
  <si>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</si>
  <si>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</si>
  <si>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</si>
  <si>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</si>
  <si>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</si>
  <si>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</si>
  <si>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</si>
  <si>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</si>
  <si>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</si>
  <si>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</si>
  <si>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</si>
  <si>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</si>
  <si>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</si>
  <si>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</si>
  <si>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</si>
  <si>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</si>
  <si>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</si>
  <si>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</si>
  <si>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</si>
  <si>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</si>
  <si>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</si>
  <si>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</si>
  <si>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</si>
  <si>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</si>
  <si>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</si>
  <si>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</si>
  <si>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</si>
  <si>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</si>
  <si>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</si>
  <si>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</si>
  <si>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</si>
  <si>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</si>
  <si>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</si>
  <si>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</si>
  <si>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</si>
  <si>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</si>
  <si>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</si>
  <si>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</si>
  <si>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</si>
  <si>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</si>
  <si>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</si>
  <si>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</si>
  <si>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</si>
  <si>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</si>
  <si>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</si>
  <si>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</si>
  <si>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</si>
  <si>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</si>
  <si>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</si>
  <si>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</si>
  <si>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</si>
  <si>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</si>
  <si>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</si>
  <si>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</si>
  <si>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</si>
  <si>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</si>
  <si>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</si>
  <si>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</si>
  <si>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</si>
  <si>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</si>
  <si>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</si>
  <si>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</si>
  <si>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</si>
  <si>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</si>
  <si>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</si>
  <si>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</si>
  <si>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</si>
  <si>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</si>
  <si>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</si>
  <si>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</si>
  <si>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</si>
  <si>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</si>
  <si>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</si>
  <si>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</si>
  <si>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</si>
  <si>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</si>
  <si>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</si>
  <si>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</si>
  <si>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</si>
  <si>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</si>
  <si>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</si>
  <si>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</si>
  <si>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</si>
  <si>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</si>
  <si>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</si>
  <si>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</si>
  <si>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</si>
  <si>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</si>
  <si>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</si>
  <si>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</si>
  <si>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</si>
  <si>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</si>
  <si>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</si>
  <si>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</si>
  <si>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</si>
  <si>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</si>
  <si>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</si>
  <si>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</si>
  <si>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</si>
  <si>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</si>
  <si>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</si>
  <si>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</si>
  <si>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</si>
  <si>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</si>
  <si>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</si>
  <si>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</si>
  <si>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</si>
  <si>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</si>
  <si>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</si>
  <si>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</si>
  <si>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</si>
  <si>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</si>
  <si>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</si>
  <si>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</si>
  <si>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</si>
  <si>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</si>
  <si>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</si>
  <si>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</si>
  <si>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</si>
  <si>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</si>
  <si>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</si>
  <si>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</si>
  <si>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</si>
  <si>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</si>
  <si>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</si>
  <si>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</si>
  <si>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</si>
  <si>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</si>
  <si>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</si>
  <si>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</si>
  <si>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</si>
  <si>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</si>
  <si>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</si>
  <si>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</si>
  <si>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</si>
  <si>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</si>
  <si>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</si>
  <si>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</si>
  <si>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</si>
  <si>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</si>
  <si>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</si>
  <si>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</si>
  <si>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</si>
  <si>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</si>
  <si>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</si>
  <si>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</si>
  <si>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</si>
  <si>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</si>
  <si>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</si>
  <si>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</si>
  <si>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</si>
  <si>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</si>
  <si>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</si>
  <si>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</si>
  <si>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</si>
  <si>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</si>
  <si>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</si>
  <si>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</si>
  <si>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</si>
  <si>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</si>
  <si>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</si>
  <si>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</si>
  <si>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</si>
  <si>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</si>
  <si>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</si>
  <si>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</si>
  <si>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</si>
  <si>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</si>
  <si>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</si>
  <si>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</si>
  <si>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</si>
  <si>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</si>
  <si>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</si>
  <si>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</si>
  <si>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</si>
  <si>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</si>
  <si>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</si>
  <si>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</si>
  <si>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</si>
  <si>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</si>
  <si>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</si>
  <si>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</si>
  <si>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</si>
  <si>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</si>
  <si>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</si>
  <si>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</si>
  <si>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</si>
  <si>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</si>
  <si>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</si>
  <si>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</si>
  <si>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</si>
  <si>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</si>
  <si>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</si>
  <si>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</si>
  <si>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</si>
  <si>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</si>
  <si>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</si>
  <si>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</si>
  <si>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</si>
  <si>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</si>
  <si>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</si>
  <si>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</si>
  <si>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</si>
  <si>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</si>
  <si>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</si>
  <si>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</si>
  <si>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</si>
  <si>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</si>
  <si>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</si>
  <si>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</si>
  <si>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</si>
  <si>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</si>
  <si>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</si>
  <si>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</si>
  <si>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</si>
  <si>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</si>
  <si>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</si>
  <si>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</si>
  <si>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</si>
  <si>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</si>
  <si>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</si>
  <si>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</si>
  <si>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</si>
  <si>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</si>
  <si>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</si>
  <si>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</si>
  <si>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</si>
  <si>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</si>
  <si>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</si>
  <si>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</si>
  <si>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</si>
  <si>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</si>
  <si>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</si>
  <si>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</si>
  <si>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</si>
  <si>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</si>
  <si>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</si>
  <si>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</si>
  <si>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</si>
  <si>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</si>
  <si>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</si>
  <si>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</si>
  <si>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</si>
  <si>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</si>
  <si>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</si>
  <si>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</si>
  <si>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</si>
  <si>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</si>
  <si>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</si>
  <si>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</si>
  <si>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</si>
  <si>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</si>
  <si>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</si>
  <si>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</si>
  <si>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</si>
  <si>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</si>
  <si>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</si>
  <si>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</si>
  <si>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</si>
  <si>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</si>
  <si>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</si>
  <si>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</si>
  <si>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</si>
  <si>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</si>
  <si>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</si>
  <si>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</si>
  <si>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</si>
  <si>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</si>
  <si>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</si>
  <si>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</si>
  <si>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</si>
  <si>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</si>
  <si>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</si>
  <si>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</si>
  <si>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</si>
  <si>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</si>
  <si>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</si>
  <si>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</si>
  <si>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</si>
  <si>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</si>
  <si>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</si>
  <si>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</si>
  <si>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</si>
  <si>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</si>
  <si>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</si>
  <si>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</si>
  <si>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</si>
  <si>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</si>
  <si>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</si>
  <si>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</si>
  <si>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</si>
  <si>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</si>
  <si>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</si>
  <si>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</si>
  <si>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</si>
  <si>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</si>
  <si>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</si>
  <si>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</si>
  <si>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</si>
  <si>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</si>
  <si>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</si>
  <si>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</si>
  <si>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</si>
  <si>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</si>
  <si>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</si>
  <si>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</si>
  <si>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</si>
  <si>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</si>
  <si>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</si>
  <si>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</si>
  <si>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</si>
  <si>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</si>
  <si>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</si>
  <si>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</si>
  <si>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</si>
  <si>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</si>
  <si>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</si>
  <si>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</si>
  <si>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</si>
  <si>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</si>
  <si>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</si>
  <si>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</si>
  <si>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</si>
  <si>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</si>
  <si>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</si>
  <si>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</si>
  <si>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</si>
  <si>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</si>
  <si>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</si>
  <si>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</si>
  <si>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</si>
  <si>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</si>
  <si>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</si>
  <si>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</si>
  <si>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</si>
  <si>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</si>
  <si>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</si>
  <si>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</si>
  <si>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</si>
  <si>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</si>
  <si>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</si>
  <si>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</si>
  <si>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</si>
  <si>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</si>
  <si>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</si>
  <si>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</si>
  <si>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</si>
  <si>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</si>
  <si>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</si>
  <si>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</si>
  <si>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</si>
  <si>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</si>
  <si>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</si>
  <si>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</si>
  <si>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</si>
  <si>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</si>
  <si>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</si>
  <si>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</si>
  <si>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</si>
  <si>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</si>
  <si>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</si>
  <si>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</si>
  <si>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</si>
  <si>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</si>
  <si>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</si>
  <si>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</si>
  <si>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</si>
  <si>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</si>
  <si>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</si>
  <si>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</si>
  <si>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</si>
  <si>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</si>
  <si>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</si>
  <si>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</si>
  <si>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</si>
  <si>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</si>
  <si>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</si>
  <si>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</si>
  <si>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</si>
  <si>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</si>
  <si>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</si>
  <si>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</si>
  <si>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</si>
  <si>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</si>
  <si>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</si>
  <si>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</si>
  <si>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</si>
  <si>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</si>
  <si>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</si>
  <si>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</si>
  <si>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</si>
  <si>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</si>
  <si>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</si>
  <si>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</si>
  <si>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</si>
  <si>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</si>
  <si>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</si>
  <si>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</si>
  <si>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</si>
  <si>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</si>
  <si>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</si>
  <si>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</si>
  <si>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</si>
  <si>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</si>
  <si>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</si>
  <si>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</si>
  <si>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</si>
  <si>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</si>
  <si>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</si>
  <si>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</si>
  <si>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</si>
  <si>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</si>
  <si>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</si>
  <si>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</si>
  <si>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</si>
  <si>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</si>
  <si>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</si>
  <si>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</si>
  <si>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</si>
  <si>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</si>
  <si>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</si>
  <si>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</si>
  <si>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</si>
  <si>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</si>
  <si>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</si>
  <si>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</si>
  <si>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</si>
  <si>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</si>
  <si>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</si>
  <si>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</si>
  <si>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</si>
  <si>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</si>
  <si>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</si>
  <si>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</si>
  <si>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</si>
  <si>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</si>
  <si>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</si>
  <si>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</si>
  <si>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</si>
  <si>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</si>
  <si>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</si>
  <si>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</si>
  <si>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</si>
  <si>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</si>
  <si>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</si>
  <si>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</si>
  <si>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</si>
  <si>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</si>
  <si>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</si>
  <si>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</si>
  <si>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</si>
  <si>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</si>
  <si>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</si>
  <si>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</si>
  <si>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</si>
  <si>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</si>
  <si>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</si>
  <si>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</si>
  <si>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</si>
  <si>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</si>
  <si>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</si>
  <si>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</si>
  <si>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</si>
  <si>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</si>
  <si>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</si>
  <si>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</si>
  <si>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</si>
  <si>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</si>
  <si>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</si>
  <si>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</si>
  <si>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</si>
  <si>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</si>
  <si>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</si>
  <si>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</si>
  <si>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</si>
  <si>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</si>
  <si>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</si>
  <si>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</si>
  <si>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</si>
  <si>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</si>
  <si>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</si>
  <si>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</si>
  <si>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</si>
  <si>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</si>
  <si>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</si>
  <si>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</si>
  <si>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</si>
  <si>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</si>
  <si>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</si>
  <si>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</si>
  <si>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</si>
  <si>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</si>
  <si>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</si>
  <si>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</si>
  <si>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</si>
  <si>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</si>
  <si>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</si>
  <si>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</si>
  <si>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</si>
  <si>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</si>
  <si>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</si>
  <si>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</si>
  <si>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</si>
  <si>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</si>
  <si>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</si>
  <si>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</si>
  <si>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</si>
  <si>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</si>
  <si>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</si>
  <si>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</si>
  <si>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</si>
  <si>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</si>
  <si>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</si>
  <si>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</si>
  <si>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</si>
  <si>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</si>
  <si>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</si>
  <si>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</si>
  <si>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</si>
  <si>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</si>
  <si>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</si>
  <si>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</si>
  <si>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</si>
  <si>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</si>
  <si>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</si>
  <si>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</si>
  <si>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</si>
  <si>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</si>
  <si>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</si>
  <si>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</si>
  <si>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</si>
  <si>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</si>
  <si>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</si>
  <si>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</si>
  <si>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</si>
  <si>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</si>
  <si>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</si>
  <si>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</si>
  <si>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</si>
  <si>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</si>
  <si>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</si>
  <si>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</si>
  <si>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</si>
  <si>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</si>
  <si>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</si>
  <si>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</si>
  <si>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</si>
  <si>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</si>
  <si>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</si>
  <si>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</si>
  <si>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</si>
  <si>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</si>
  <si>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</si>
  <si>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</si>
  <si>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</si>
  <si>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</si>
  <si>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</si>
  <si>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</si>
  <si>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</si>
  <si>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</si>
  <si>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</si>
  <si>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</si>
  <si>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</si>
  <si>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</si>
  <si>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</si>
  <si>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</si>
  <si>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</si>
  <si>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</si>
  <si>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</si>
  <si>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</si>
  <si>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</si>
  <si>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</si>
  <si>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</si>
  <si>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</si>
  <si>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</si>
  <si>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</si>
  <si>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</si>
  <si>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</si>
  <si>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</si>
  <si>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</si>
  <si>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</si>
  <si>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</si>
  <si>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</si>
  <si>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</si>
  <si>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</si>
  <si>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</si>
  <si>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</si>
  <si>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</si>
  <si>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</si>
  <si>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</si>
  <si>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</si>
  <si>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</si>
  <si>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</si>
  <si>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</si>
  <si>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</si>
  <si>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</si>
  <si>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</si>
  <si>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</si>
  <si>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</si>
  <si>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</si>
  <si>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</si>
  <si>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</si>
  <si>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</si>
  <si>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</si>
  <si>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</si>
  <si>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</si>
  <si>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</si>
  <si>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</si>
  <si>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</si>
  <si>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</si>
  <si>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</si>
  <si>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</si>
  <si>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</si>
  <si>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</si>
  <si>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</si>
  <si>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</si>
  <si>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</si>
  <si>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</si>
  <si>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</si>
  <si>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</si>
  <si>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</si>
  <si>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</si>
  <si>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</si>
  <si>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</si>
  <si>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</si>
  <si>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</si>
  <si>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</si>
  <si>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</si>
  <si>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</si>
  <si>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</si>
  <si>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</si>
  <si>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</si>
  <si>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</si>
  <si>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</si>
  <si>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</si>
  <si>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</si>
  <si>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</si>
  <si>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</si>
  <si>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</si>
  <si>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</si>
  <si>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</si>
  <si>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</si>
  <si>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</si>
  <si>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</si>
  <si>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</si>
  <si>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</si>
  <si>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</si>
  <si>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</si>
  <si>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</si>
  <si>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</si>
  <si>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</si>
  <si>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</si>
  <si>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</si>
  <si>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</si>
  <si>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</si>
  <si>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</si>
  <si>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</si>
  <si>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</si>
  <si>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</si>
  <si>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</si>
  <si>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</si>
  <si>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</si>
  <si>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</si>
  <si>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</si>
  <si>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</si>
  <si>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</si>
  <si>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</si>
  <si>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</si>
  <si>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</si>
  <si>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</si>
  <si>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</si>
  <si>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</si>
  <si>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</si>
  <si>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</si>
  <si>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</si>
  <si>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</si>
  <si>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</si>
  <si>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</si>
  <si>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</si>
  <si>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</si>
  <si>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</si>
  <si>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</si>
  <si>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</si>
  <si>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</si>
  <si>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</si>
  <si>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</si>
  <si>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</si>
  <si>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</si>
  <si>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</si>
  <si>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</si>
  <si>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</si>
  <si>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</si>
  <si>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</si>
  <si>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</si>
  <si>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</si>
  <si>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</si>
  <si>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</si>
  <si>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</si>
  <si>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</si>
  <si>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</si>
  <si>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</si>
  <si>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</si>
  <si>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</si>
  <si>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</si>
  <si>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</si>
  <si>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</si>
  <si>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</si>
  <si>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</si>
  <si>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</si>
  <si>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</si>
  <si>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</si>
  <si>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</si>
  <si>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</si>
  <si>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</si>
  <si>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</si>
  <si>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</si>
  <si>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</si>
  <si>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</si>
  <si>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</si>
  <si>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</si>
  <si>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</si>
  <si>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</si>
  <si>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</si>
  <si>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</si>
  <si>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</si>
  <si>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</si>
  <si>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</si>
  <si>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</si>
  <si>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</si>
  <si>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</si>
  <si>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</si>
  <si>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</si>
  <si>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</si>
  <si>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</si>
  <si>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</si>
  <si>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</si>
  <si>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</si>
  <si>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</si>
  <si>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</si>
  <si>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</si>
  <si>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</si>
  <si>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</si>
  <si>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</si>
  <si>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</si>
  <si>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</si>
  <si>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</si>
  <si>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</si>
  <si>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</si>
  <si>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</si>
  <si>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</si>
  <si>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</si>
  <si>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</si>
  <si>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</si>
  <si>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</si>
  <si>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</si>
  <si>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</si>
  <si>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</si>
  <si>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</si>
  <si>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</si>
  <si>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</si>
  <si>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</si>
  <si>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</si>
  <si>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</si>
  <si>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</si>
  <si>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</si>
  <si>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</si>
  <si>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</si>
  <si>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</si>
  <si>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</si>
  <si>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</si>
  <si>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</si>
  <si>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</si>
  <si>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</si>
  <si>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</si>
  <si>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</si>
  <si>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</si>
  <si>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</si>
  <si>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</si>
  <si>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</si>
  <si>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</si>
  <si>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</si>
  <si>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</si>
  <si>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</si>
  <si>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</si>
  <si>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</si>
  <si>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</si>
  <si>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</si>
  <si>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</si>
  <si>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</si>
  <si>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</si>
  <si>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</si>
  <si>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</si>
  <si>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</si>
  <si>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</si>
  <si>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</si>
  <si>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</si>
  <si>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</si>
  <si>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</si>
  <si>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</si>
  <si>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</si>
  <si>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</si>
  <si>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</si>
  <si>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</si>
  <si>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</si>
  <si>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</si>
  <si>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</si>
  <si>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</si>
  <si>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</si>
  <si>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</si>
  <si>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</si>
  <si>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</si>
  <si>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</si>
  <si>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</si>
  <si>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</si>
  <si>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</si>
  <si>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</si>
  <si>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</si>
  <si>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</si>
  <si>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</si>
  <si>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</si>
  <si>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</si>
  <si>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</si>
  <si>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</si>
  <si>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</si>
  <si>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</si>
  <si>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</si>
  <si>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</si>
  <si>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</si>
  <si>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</si>
  <si>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</si>
  <si>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</si>
  <si>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</si>
  <si>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</si>
  <si>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</si>
  <si>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</si>
  <si>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</si>
  <si>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</si>
  <si>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</si>
  <si>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</si>
  <si>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</si>
  <si>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</si>
  <si>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</si>
  <si>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</si>
  <si>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</si>
  <si>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</si>
  <si>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</si>
  <si>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</si>
  <si>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</si>
  <si>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</si>
  <si>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</si>
  <si>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</si>
  <si>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</si>
  <si>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</si>
  <si>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</si>
  <si>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</si>
  <si>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</si>
  <si>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</si>
  <si>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</si>
  <si>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</si>
  <si>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</si>
  <si>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</si>
  <si>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</si>
  <si>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</si>
  <si>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</si>
  <si>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</si>
  <si>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</si>
  <si>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</si>
  <si>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</si>
  <si>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</si>
  <si>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</si>
  <si>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</si>
  <si>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</si>
  <si>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</si>
  <si>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</si>
  <si>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</si>
  <si>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</si>
  <si>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</si>
  <si>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</si>
  <si>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</si>
  <si>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</si>
  <si>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</si>
  <si>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</si>
  <si>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</si>
  <si>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</si>
  <si>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</si>
  <si>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</si>
  <si>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</si>
  <si>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</si>
  <si>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</si>
  <si>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</si>
  <si>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</si>
  <si>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</si>
  <si>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</si>
  <si>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</si>
  <si>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</si>
  <si>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</si>
  <si>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</si>
  <si>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</si>
  <si>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</si>
  <si>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</si>
  <si>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</si>
  <si>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</si>
  <si>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</si>
  <si>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</si>
  <si>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</si>
  <si>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</si>
  <si>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</si>
  <si>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</si>
  <si>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</si>
  <si>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</si>
  <si>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</si>
  <si>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</si>
  <si>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</si>
  <si>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</si>
  <si>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</si>
  <si>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</si>
  <si>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</si>
  <si>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</si>
  <si>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</si>
  <si>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</si>
  <si>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</si>
  <si>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</si>
  <si>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</si>
  <si>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</si>
  <si>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</si>
  <si>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</si>
  <si>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</si>
  <si>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</si>
  <si>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</si>
  <si>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</si>
  <si>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</si>
  <si>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</si>
  <si>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</si>
  <si>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</si>
  <si>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</si>
  <si>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</si>
  <si>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</si>
  <si>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</si>
  <si>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</si>
  <si>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</si>
  <si>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</si>
  <si>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</si>
  <si>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</si>
  <si>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</si>
  <si>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</si>
  <si>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</si>
  <si>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</si>
  <si>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</si>
  <si>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</si>
  <si>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</si>
  <si>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</si>
  <si>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</si>
  <si>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</si>
  <si>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</si>
  <si>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</si>
  <si>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</si>
  <si>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</si>
  <si>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</si>
  <si>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</si>
  <si>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</si>
  <si>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</si>
  <si>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</si>
  <si>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</si>
  <si>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</si>
  <si>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</si>
  <si>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</si>
  <si>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</si>
  <si>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</si>
  <si>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</si>
  <si>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</si>
  <si>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</si>
  <si>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</si>
  <si>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</si>
  <si>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</si>
  <si>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</si>
  <si>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</si>
  <si>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</si>
  <si>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</si>
  <si>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</si>
  <si>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</si>
  <si>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</si>
  <si>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</si>
  <si>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</si>
  <si>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</si>
  <si>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</si>
  <si>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</si>
  <si>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</si>
  <si>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</si>
  <si>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</si>
  <si>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</si>
  <si>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</si>
  <si>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</si>
  <si>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</si>
  <si>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</si>
  <si>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</si>
  <si>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</si>
  <si>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</si>
  <si>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</si>
  <si>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</si>
  <si>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</si>
  <si>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</si>
  <si>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</si>
  <si>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</si>
  <si>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</si>
  <si>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</si>
  <si>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</si>
  <si>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</si>
  <si>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</si>
  <si>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</si>
  <si>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</si>
  <si>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</si>
  <si>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</si>
  <si>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</si>
  <si>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</si>
  <si>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</si>
  <si>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</si>
  <si>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</si>
  <si>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</si>
  <si>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</si>
  <si>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</si>
  <si>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</si>
  <si>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</si>
  <si>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</si>
  <si>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</si>
  <si>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</si>
  <si>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</si>
  <si>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</si>
  <si>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</si>
  <si>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</si>
  <si>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</si>
  <si>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</si>
  <si>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</si>
  <si>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</si>
  <si>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</si>
  <si>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</si>
  <si>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</si>
  <si>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</si>
  <si>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</si>
  <si>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</si>
  <si>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</si>
  <si>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</si>
  <si>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</si>
  <si>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</si>
  <si>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</si>
  <si>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</si>
  <si>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</si>
  <si>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</si>
  <si>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</si>
  <si>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</si>
  <si>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</si>
  <si>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</si>
  <si>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</si>
  <si>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</si>
  <si>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</si>
  <si>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</si>
  <si>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</si>
  <si>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</si>
  <si>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</si>
  <si>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</si>
  <si>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</si>
  <si>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</si>
  <si>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</si>
  <si>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</si>
  <si>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</si>
  <si>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</si>
  <si>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</si>
  <si>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</si>
  <si>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</si>
  <si>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</si>
  <si>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</si>
  <si>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</si>
  <si>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</si>
  <si>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</si>
  <si>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</si>
  <si>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</si>
  <si>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</si>
  <si>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</si>
  <si>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</si>
  <si>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</si>
  <si>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</si>
  <si>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</si>
  <si>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</si>
  <si>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</si>
  <si>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</si>
  <si>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</si>
  <si>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</si>
  <si>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</si>
  <si>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</si>
  <si>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</si>
  <si>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</si>
  <si>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</si>
  <si>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</si>
  <si>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</si>
  <si>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</si>
  <si>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</si>
  <si>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</si>
  <si>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</si>
  <si>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</si>
  <si>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</si>
  <si>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</si>
  <si>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</si>
  <si>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</si>
  <si>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</si>
  <si>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</si>
  <si>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</si>
  <si>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</si>
  <si>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</si>
  <si>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</si>
  <si>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</si>
  <si>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</si>
  <si>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</si>
  <si>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</si>
  <si>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</si>
  <si>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</si>
  <si>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</si>
  <si>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</si>
  <si>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</si>
  <si>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</si>
  <si>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</si>
  <si>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</si>
  <si>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</si>
  <si>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</si>
  <si>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</si>
  <si>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</si>
  <si>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</si>
  <si>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</si>
  <si>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</si>
  <si>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</si>
  <si>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</si>
  <si>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</si>
  <si>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</si>
  <si>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</si>
  <si>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</si>
  <si>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</si>
  <si>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</si>
  <si>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</si>
  <si>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</si>
  <si>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</si>
  <si>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</si>
  <si>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</si>
  <si>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</si>
  <si>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</si>
  <si>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</si>
  <si>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</si>
  <si>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</si>
  <si>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</si>
  <si>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</si>
  <si>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</si>
  <si>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</si>
  <si>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</si>
  <si>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</si>
  <si>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</si>
  <si>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</si>
  <si>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</si>
  <si>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</si>
  <si>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</si>
  <si>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</si>
  <si>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</si>
  <si>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</si>
  <si>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</si>
  <si>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</si>
  <si>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</si>
  <si>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</si>
  <si>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</si>
  <si>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</si>
  <si>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</si>
  <si>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</si>
  <si>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</si>
  <si>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</si>
  <si>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</si>
  <si>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</si>
  <si>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</si>
  <si>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</si>
  <si>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</si>
  <si>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</si>
  <si>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</si>
  <si>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</si>
  <si>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</si>
  <si>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</si>
  <si>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</si>
  <si>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</si>
  <si>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</si>
  <si>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</si>
  <si>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</si>
  <si>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</si>
  <si>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</si>
  <si>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</si>
  <si>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</si>
  <si>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</si>
  <si>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</si>
  <si>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</si>
  <si>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</si>
  <si>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</si>
  <si>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</si>
  <si>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</si>
  <si>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</si>
  <si>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</si>
  <si>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</si>
  <si>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</si>
  <si>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</si>
  <si>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</si>
  <si>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</si>
  <si>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</si>
  <si>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</si>
  <si>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</si>
  <si>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</si>
  <si>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</si>
  <si>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</si>
  <si>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</si>
  <si>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</si>
  <si>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</si>
  <si>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</si>
  <si>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</si>
  <si>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</si>
  <si>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</si>
  <si>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</si>
  <si>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</si>
  <si>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</si>
  <si>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</si>
  <si>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</si>
  <si>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</si>
  <si>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</si>
  <si>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</si>
  <si>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</si>
  <si>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</si>
  <si>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</si>
  <si>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</si>
  <si>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</si>
  <si>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</si>
  <si>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</si>
  <si>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</si>
  <si>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</si>
  <si>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</si>
  <si>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</si>
  <si>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</si>
  <si>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</si>
  <si>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</si>
  <si>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</si>
  <si>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</si>
  <si>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</si>
  <si>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</si>
  <si>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</si>
  <si>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</si>
  <si>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</si>
  <si>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</si>
  <si>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</si>
  <si>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</si>
  <si>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</si>
  <si>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</si>
  <si>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</si>
  <si>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</si>
  <si>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</si>
  <si>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</si>
  <si>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</si>
  <si>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</si>
  <si>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</si>
  <si>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</si>
  <si>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</si>
  <si>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</si>
  <si>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</si>
  <si>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</si>
  <si>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</si>
  <si>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</si>
  <si>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</si>
  <si>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</si>
  <si>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</si>
  <si>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</si>
  <si>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</si>
  <si>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</si>
  <si>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</si>
  <si>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</si>
  <si>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</si>
  <si>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</si>
  <si>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</si>
  <si>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</si>
  <si>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</si>
  <si>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</si>
  <si>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</si>
  <si>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</si>
  <si>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</si>
  <si>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</si>
  <si>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</si>
  <si>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</si>
  <si>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</si>
  <si>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</si>
  <si>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</si>
  <si>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</si>
  <si>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</si>
  <si>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</si>
  <si>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</si>
  <si>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</si>
  <si>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</si>
  <si>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</si>
  <si>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</si>
  <si>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</si>
  <si>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</si>
  <si>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</si>
  <si>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</si>
  <si>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</si>
  <si>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</si>
  <si>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</si>
  <si>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</si>
  <si>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</si>
  <si>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</si>
  <si>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</si>
  <si>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</si>
  <si>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</si>
  <si>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</si>
  <si>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</si>
  <si>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</si>
  <si>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</si>
  <si>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</si>
  <si>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</si>
  <si>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</si>
  <si>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</si>
  <si>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</si>
  <si>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</si>
  <si>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</si>
  <si>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</si>
  <si>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</si>
  <si>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</si>
  <si>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</si>
  <si>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</si>
  <si>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</si>
  <si>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</si>
  <si>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</si>
  <si>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</si>
  <si>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</si>
  <si>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</si>
  <si>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</si>
  <si>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</si>
  <si>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</si>
  <si>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</si>
  <si>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</si>
  <si>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</si>
  <si>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</si>
  <si>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</si>
  <si>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</si>
  <si>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</si>
  <si>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</si>
  <si>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</si>
  <si>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</si>
  <si>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</si>
  <si>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</si>
  <si>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</si>
  <si>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</si>
  <si>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</si>
  <si>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</si>
  <si>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</si>
  <si>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</si>
  <si>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</si>
  <si>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</si>
  <si>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</si>
  <si>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</si>
  <si>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</si>
  <si>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</si>
  <si>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</si>
  <si>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</si>
  <si>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</si>
  <si>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</si>
  <si>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</si>
  <si>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</si>
  <si>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</si>
  <si>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</si>
  <si>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</si>
  <si>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</si>
  <si>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</si>
  <si>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</si>
  <si>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</si>
  <si>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</si>
  <si>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</si>
  <si>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</si>
  <si>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</si>
  <si>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</si>
  <si>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</si>
  <si>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</si>
  <si>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</si>
  <si>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</si>
  <si>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</si>
  <si>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</si>
  <si>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</si>
  <si>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</si>
  <si>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</si>
  <si>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</si>
  <si>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</si>
  <si>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</si>
  <si>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</si>
  <si>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</si>
  <si>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</si>
  <si>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</si>
  <si>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</si>
  <si>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</si>
  <si>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</si>
  <si>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</si>
  <si>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</si>
  <si>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</si>
  <si>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</si>
  <si>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</si>
  <si>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</si>
  <si>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</si>
  <si>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</si>
  <si>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</si>
  <si>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</si>
  <si>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</si>
  <si>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</si>
  <si>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</si>
  <si>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</si>
  <si>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</si>
  <si>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</si>
  <si>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</si>
  <si>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</si>
  <si>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</si>
  <si>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</si>
  <si>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</si>
  <si>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</si>
  <si>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</si>
  <si>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</si>
  <si>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</si>
  <si>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</si>
  <si>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</si>
  <si>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</si>
  <si>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</si>
  <si>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</si>
  <si>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</si>
  <si>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</si>
  <si>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</si>
  <si>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</si>
  <si>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</si>
  <si>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</si>
  <si>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</si>
  <si>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</si>
  <si>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</si>
  <si>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</si>
  <si>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</si>
  <si>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</si>
  <si>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</si>
  <si>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</si>
  <si>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</si>
  <si>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</si>
  <si>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</si>
  <si>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</si>
  <si>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</si>
  <si>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</si>
  <si>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</si>
  <si>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</si>
  <si>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</si>
  <si>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</si>
  <si>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</si>
  <si>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</si>
  <si>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</si>
  <si>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</si>
  <si>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</si>
  <si>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</si>
  <si>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</si>
  <si>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</si>
  <si>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</si>
  <si>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</si>
  <si>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</si>
  <si>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</si>
  <si>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</si>
  <si>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</si>
  <si>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</si>
  <si>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</si>
  <si>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</si>
  <si>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</si>
  <si>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</si>
  <si>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</si>
  <si>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</si>
  <si>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</si>
  <si>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</si>
  <si>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</si>
  <si>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</si>
  <si>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</si>
  <si>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</si>
  <si>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</si>
  <si>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</si>
  <si>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</si>
  <si>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</si>
  <si>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</si>
  <si>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</si>
  <si>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</si>
  <si>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</si>
  <si>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</si>
  <si>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</si>
  <si>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</si>
  <si>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</si>
  <si>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</si>
  <si>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</si>
  <si>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</si>
  <si>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</si>
  <si>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</si>
  <si>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</si>
  <si>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</si>
  <si>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</si>
  <si>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</si>
  <si>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</si>
  <si>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</si>
  <si>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</si>
  <si>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</si>
  <si>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</si>
  <si>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</si>
  <si>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</si>
  <si>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</si>
  <si>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</si>
  <si>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</si>
  <si>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</si>
  <si>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</si>
  <si>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</si>
  <si>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</si>
  <si>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</si>
  <si>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</si>
  <si>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</si>
  <si>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</si>
  <si>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</si>
  <si>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</si>
  <si>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</si>
  <si>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</si>
  <si>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</si>
  <si>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</si>
  <si>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</si>
  <si>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</si>
  <si>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</si>
  <si>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</si>
  <si>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</si>
  <si>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</si>
  <si>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</si>
  <si>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</si>
  <si>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</si>
  <si>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</si>
  <si>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</si>
  <si>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</si>
  <si>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</si>
  <si>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</si>
  <si>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</si>
  <si>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</si>
  <si>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</si>
  <si>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</si>
  <si>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</si>
  <si>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</si>
  <si>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</si>
  <si>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</si>
  <si>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</si>
  <si>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</si>
  <si>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</si>
  <si>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</si>
  <si>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</si>
  <si>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</si>
  <si>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</si>
  <si>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</si>
  <si>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</si>
  <si>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</si>
  <si>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</si>
  <si>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</si>
  <si>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</si>
  <si>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</si>
  <si>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</si>
  <si>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</si>
  <si>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</si>
  <si>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</si>
  <si>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</si>
  <si>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</si>
  <si>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</si>
  <si>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</si>
  <si>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</si>
  <si>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</si>
  <si>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</si>
  <si>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</si>
  <si>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</si>
  <si>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</si>
  <si>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</si>
  <si>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</si>
  <si>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</si>
  <si>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</si>
  <si>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</si>
  <si>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</si>
  <si>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</si>
  <si>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</si>
  <si>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</si>
  <si>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</si>
  <si>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</si>
  <si>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</si>
  <si>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</si>
  <si>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</si>
  <si>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</si>
  <si>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</si>
  <si>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</si>
  <si>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</si>
  <si>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</si>
  <si>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</si>
  <si>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</si>
  <si>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</si>
  <si>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</si>
  <si>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</si>
  <si>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</si>
  <si>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</si>
  <si>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</si>
  <si>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</si>
  <si>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</si>
  <si>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</si>
  <si>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</si>
  <si>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</si>
  <si>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</si>
  <si>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</si>
  <si>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</si>
  <si>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</si>
  <si>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</si>
  <si>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</si>
  <si>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</si>
  <si>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</si>
  <si>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</si>
  <si>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</si>
  <si>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</si>
  <si>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</si>
  <si>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</si>
  <si>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</si>
  <si>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</si>
  <si>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</si>
  <si>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</si>
  <si>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</si>
  <si>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</si>
  <si>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</si>
  <si>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</si>
  <si>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</si>
  <si>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</si>
  <si>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</si>
  <si>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</si>
  <si>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</si>
  <si>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</si>
  <si>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</si>
  <si>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</si>
  <si>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</si>
  <si>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</si>
  <si>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</si>
  <si>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</si>
  <si>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</si>
  <si>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</si>
  <si>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</si>
  <si>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</si>
  <si>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</si>
  <si>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</si>
  <si>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</si>
  <si>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</si>
  <si>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</si>
  <si>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</si>
  <si>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</si>
  <si>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</si>
  <si>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</si>
  <si>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</si>
  <si>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</si>
  <si>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</si>
  <si>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</si>
  <si>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</si>
  <si>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</si>
  <si>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</si>
  <si>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</si>
  <si>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</si>
  <si>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</si>
  <si>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</si>
  <si>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</si>
  <si>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</si>
  <si>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</si>
  <si>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</si>
  <si>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</si>
  <si>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</si>
  <si>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</si>
  <si>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</si>
  <si>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</si>
  <si>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</si>
  <si>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</si>
  <si>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</si>
  <si>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</si>
  <si>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</si>
  <si>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</si>
  <si>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</si>
  <si>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</si>
  <si>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</si>
  <si>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</si>
  <si>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</si>
  <si>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</si>
  <si>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</si>
  <si>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</si>
  <si>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</si>
  <si>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</si>
  <si>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</si>
  <si>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</si>
  <si>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</si>
  <si>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</si>
  <si>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</si>
  <si>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</si>
  <si>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</si>
  <si>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</si>
  <si>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</si>
  <si>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</si>
  <si>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</si>
  <si>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</si>
  <si>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</si>
  <si>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</si>
  <si>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</si>
  <si>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</si>
  <si>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</si>
  <si>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</si>
  <si>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</si>
  <si>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</si>
  <si>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</si>
  <si>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</si>
  <si>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</si>
  <si>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</si>
  <si>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</si>
  <si>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</si>
  <si>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</si>
  <si>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</si>
  <si>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</si>
  <si>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</si>
  <si>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</si>
  <si>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</si>
  <si>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</si>
  <si>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</si>
  <si>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</si>
  <si>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</si>
  <si>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</si>
  <si>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</si>
  <si>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</si>
  <si>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</si>
  <si>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</si>
  <si>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</si>
  <si>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</si>
  <si>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</si>
  <si>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</si>
  <si>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</si>
  <si>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</si>
  <si>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</si>
  <si>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</si>
  <si>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</si>
  <si>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</si>
  <si>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</si>
  <si>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</si>
  <si>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</si>
  <si>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</si>
  <si>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</si>
  <si>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</si>
  <si>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</si>
  <si>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</si>
  <si>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</si>
  <si>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</si>
  <si>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</si>
  <si>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</si>
  <si>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</si>
  <si>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</si>
  <si>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</si>
  <si>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</si>
  <si>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</si>
  <si>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</si>
  <si>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</si>
  <si>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</si>
  <si>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</si>
  <si>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</si>
  <si>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</si>
  <si>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</si>
  <si>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</si>
  <si>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</si>
  <si>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</si>
  <si>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</si>
  <si>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</si>
  <si>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</si>
  <si>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</si>
  <si>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</si>
  <si>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</si>
  <si>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</si>
  <si>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</si>
  <si>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</si>
  <si>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</si>
  <si>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</si>
  <si>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</si>
  <si>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</si>
  <si>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</si>
  <si>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</si>
  <si>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</si>
  <si>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</si>
  <si>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</si>
  <si>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</si>
  <si>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</si>
  <si>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</si>
  <si>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</si>
  <si>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</si>
  <si>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</si>
  <si>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</si>
  <si>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</si>
  <si>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</si>
  <si>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</si>
  <si>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</si>
  <si>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</si>
  <si>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</si>
  <si>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</si>
  <si>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</si>
  <si>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</si>
  <si>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</si>
  <si>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</si>
  <si>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</si>
  <si>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</si>
  <si>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</si>
  <si>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</si>
  <si>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</si>
  <si>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</si>
  <si>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</si>
  <si>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</si>
  <si>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</si>
  <si>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</si>
  <si>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</si>
  <si>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</si>
  <si>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</si>
  <si>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</si>
  <si>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</si>
  <si>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</si>
  <si>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</si>
  <si>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</si>
  <si>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</si>
  <si>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</si>
  <si>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</si>
  <si>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</si>
  <si>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</si>
  <si>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</si>
  <si>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</si>
  <si>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</si>
  <si>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</si>
  <si>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</si>
  <si>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</si>
  <si>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</si>
  <si>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</si>
  <si>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</si>
  <si>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</si>
  <si>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</si>
  <si>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</si>
  <si>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</si>
  <si>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</si>
  <si>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</si>
  <si>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</si>
  <si>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</si>
  <si>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</si>
  <si>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</si>
  <si>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</si>
  <si>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</si>
  <si>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</si>
  <si>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</si>
  <si>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</si>
  <si>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</si>
  <si>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</si>
  <si>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</si>
  <si>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</si>
  <si>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</si>
  <si>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</si>
  <si>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</si>
  <si>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</si>
  <si>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</si>
  <si>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</si>
  <si>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</si>
  <si>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</si>
  <si>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</si>
  <si>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</si>
  <si>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</si>
  <si>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</si>
  <si>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</si>
  <si>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</si>
  <si>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</si>
  <si>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</si>
  <si>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</si>
  <si>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</si>
  <si>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</si>
  <si>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</si>
  <si>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</si>
  <si>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</si>
  <si>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</si>
  <si>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</si>
  <si>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</si>
  <si>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</si>
  <si>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</si>
  <si>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</si>
  <si>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</si>
  <si>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</si>
  <si>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</si>
  <si>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</si>
  <si>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</si>
  <si>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</si>
  <si>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</si>
  <si>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</si>
  <si>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</si>
  <si>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</si>
  <si>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</si>
  <si>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</si>
  <si>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</si>
  <si>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</si>
  <si>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</si>
  <si>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</si>
  <si>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</si>
  <si>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</si>
  <si>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</si>
  <si>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</si>
  <si>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</si>
  <si>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</si>
  <si>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</si>
  <si>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</si>
  <si>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</si>
  <si>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</si>
  <si>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</si>
  <si>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</si>
  <si>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</si>
  <si>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</si>
  <si>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</si>
  <si>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</si>
  <si>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</si>
  <si>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</si>
  <si>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</si>
  <si>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</si>
  <si>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</si>
  <si>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</si>
  <si>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</si>
  <si>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</si>
  <si>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</si>
  <si>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</si>
  <si>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</si>
  <si>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</si>
  <si>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</si>
  <si>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</si>
  <si>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</si>
  <si>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</si>
  <si>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</si>
  <si>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</si>
  <si>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</si>
  <si>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</si>
  <si>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</si>
  <si>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</si>
  <si>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</si>
  <si>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</si>
  <si>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</si>
  <si>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</si>
  <si>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</si>
  <si>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</si>
  <si>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</si>
  <si>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</si>
  <si>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</si>
  <si>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</si>
  <si>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</si>
  <si>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</si>
  <si>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</si>
  <si>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</si>
  <si>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</si>
  <si>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</si>
  <si>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</si>
  <si>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</si>
  <si>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</si>
  <si>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</si>
  <si>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</si>
  <si>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</si>
  <si>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</si>
  <si>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</si>
  <si>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</si>
  <si>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</si>
  <si>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</si>
  <si>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</si>
  <si>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</si>
  <si>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</si>
  <si>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</si>
  <si>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</si>
  <si>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</si>
  <si>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</si>
  <si>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</si>
  <si>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</si>
  <si>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</si>
  <si>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</si>
  <si>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</si>
  <si>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</si>
  <si>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</si>
  <si>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</si>
  <si>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</si>
  <si>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</si>
  <si>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</si>
  <si>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</si>
  <si>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</si>
  <si>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</si>
  <si>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</si>
  <si>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</si>
  <si>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</si>
  <si>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</si>
  <si>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</si>
  <si>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</si>
  <si>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</si>
  <si>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</si>
  <si>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</si>
  <si>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</si>
  <si>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</si>
  <si>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</si>
  <si>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</si>
  <si>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</si>
  <si>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</si>
  <si>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</si>
  <si>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</si>
  <si>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</si>
  <si>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</si>
  <si>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</si>
  <si>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</si>
  <si>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</si>
  <si>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</si>
  <si>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</si>
  <si>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</si>
  <si>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</si>
  <si>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</si>
  <si>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</si>
  <si>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</si>
  <si>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</si>
  <si>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</si>
  <si>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</si>
  <si>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</si>
  <si>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</si>
  <si>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</si>
  <si>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</si>
  <si>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</si>
  <si>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</si>
  <si>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</si>
  <si>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</si>
  <si>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</si>
  <si>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</si>
  <si>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</si>
  <si>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</si>
  <si>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</si>
  <si>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</si>
  <si>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</si>
  <si>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</si>
  <si>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</si>
  <si>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</si>
  <si>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</si>
  <si>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</si>
  <si>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</si>
  <si>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</si>
  <si>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</si>
  <si>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</si>
  <si>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</si>
  <si>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</si>
  <si>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</si>
  <si>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</si>
  <si>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</si>
  <si>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</si>
  <si>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</si>
  <si>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</si>
  <si>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</si>
  <si>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</si>
  <si>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</si>
  <si>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</si>
  <si>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</si>
  <si>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</si>
  <si>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</si>
  <si>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</si>
  <si>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</si>
  <si>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</si>
  <si>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</si>
  <si>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</si>
  <si>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</si>
  <si>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</si>
  <si>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</si>
  <si>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</si>
  <si>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</si>
  <si>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</si>
  <si>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</si>
  <si>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</si>
  <si>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</si>
  <si>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</si>
  <si>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</si>
  <si>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</si>
  <si>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</si>
  <si>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</si>
  <si>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</si>
  <si>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</si>
  <si>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</si>
  <si>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</si>
  <si>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</si>
  <si>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</si>
  <si>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</si>
  <si>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</si>
  <si>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</si>
  <si>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</si>
  <si>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</si>
  <si>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</si>
  <si>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</si>
  <si>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</si>
  <si>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</si>
  <si>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</si>
  <si>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</si>
  <si>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</si>
  <si>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</si>
  <si>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</si>
  <si>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</si>
  <si>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</si>
  <si>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</si>
  <si>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</si>
  <si>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</si>
  <si>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</si>
  <si>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</si>
  <si>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</si>
  <si>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</si>
  <si>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</si>
  <si>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</si>
  <si>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</si>
  <si>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</si>
  <si>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</si>
  <si>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</si>
  <si>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</si>
  <si>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</si>
  <si>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</si>
  <si>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</si>
  <si>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</si>
  <si>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</si>
  <si>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</si>
  <si>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</si>
  <si>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</si>
  <si>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</si>
  <si>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</si>
  <si>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</si>
  <si>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</si>
  <si>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</si>
  <si>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</si>
  <si>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</si>
  <si>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</si>
  <si>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</si>
  <si>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</si>
  <si>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</si>
  <si>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</si>
  <si>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</si>
  <si>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</si>
  <si>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</si>
  <si>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</si>
  <si>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</si>
  <si>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</si>
  <si>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</si>
  <si>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</si>
  <si>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</si>
  <si>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</si>
  <si>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</si>
  <si>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</si>
  <si>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</si>
  <si>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</si>
  <si>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</si>
  <si>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</si>
  <si>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</si>
  <si>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</si>
  <si>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</si>
  <si>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</si>
  <si>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</si>
  <si>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</si>
  <si>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</si>
  <si>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</si>
  <si>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</si>
  <si>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</si>
  <si>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</si>
  <si>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</si>
  <si>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</si>
  <si>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</si>
  <si>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</si>
  <si>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</si>
  <si>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</si>
  <si>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</si>
  <si>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</si>
  <si>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</si>
  <si>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</si>
  <si>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</si>
  <si>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</si>
  <si>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</si>
  <si>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</si>
  <si>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</si>
  <si>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</si>
  <si>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</si>
  <si>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</si>
  <si>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</si>
  <si>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</si>
  <si>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</si>
  <si>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</si>
  <si>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</si>
  <si>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</si>
  <si>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</si>
  <si>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</si>
  <si>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</si>
  <si>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</si>
  <si>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</si>
  <si>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</si>
  <si>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</si>
  <si>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</si>
  <si>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</si>
  <si>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</si>
  <si>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</si>
  <si>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</si>
  <si>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</si>
  <si>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</si>
  <si>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</si>
  <si>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</si>
  <si>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</si>
  <si>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</si>
  <si>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</si>
  <si>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</si>
  <si>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</si>
  <si>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</si>
  <si>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</si>
  <si>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</si>
  <si>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</si>
  <si>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</si>
  <si>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</si>
  <si>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</si>
  <si>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</si>
  <si>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</si>
  <si>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</si>
  <si>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</si>
  <si>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</si>
  <si>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</si>
  <si>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</si>
  <si>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</si>
  <si>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</si>
  <si>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</si>
  <si>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</si>
  <si>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</si>
  <si>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</si>
  <si>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</si>
  <si>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</si>
  <si>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</si>
  <si>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</si>
  <si>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</si>
  <si>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</si>
  <si>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</si>
  <si>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</si>
  <si>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</si>
  <si>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</si>
  <si>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</si>
  <si>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</si>
  <si>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</si>
  <si>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</si>
  <si>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</si>
  <si>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</si>
  <si>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</si>
  <si>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</si>
  <si>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</si>
  <si>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</si>
  <si>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</si>
  <si>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</si>
  <si>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</si>
  <si>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</si>
  <si>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</si>
  <si>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</si>
  <si>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</si>
  <si>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</si>
  <si>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</si>
  <si>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</si>
  <si>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</si>
  <si>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</si>
  <si>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</si>
  <si>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</si>
  <si>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</si>
  <si>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</si>
  <si>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</si>
  <si>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</si>
  <si>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</si>
  <si>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</si>
  <si>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</si>
  <si>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</si>
  <si>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</si>
  <si>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</si>
  <si>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</si>
  <si>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</si>
  <si>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</si>
  <si>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</si>
  <si>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</si>
  <si>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</si>
  <si>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</si>
  <si>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</si>
  <si>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</si>
  <si>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</si>
  <si>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</si>
  <si>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</si>
  <si>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</si>
  <si>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</si>
  <si>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</si>
  <si>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</si>
  <si>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</si>
  <si>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</si>
  <si>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</si>
  <si>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</si>
  <si>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</si>
  <si>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</si>
  <si>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</si>
  <si>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</si>
  <si>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</si>
  <si>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</si>
  <si>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</si>
  <si>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</si>
  <si>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</si>
  <si>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</si>
  <si>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</si>
  <si>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</si>
  <si>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</si>
  <si>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</si>
  <si>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</si>
  <si>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</si>
  <si>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</si>
  <si>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</si>
  <si>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</si>
  <si>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</si>
  <si>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</si>
  <si>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</si>
  <si>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</si>
  <si>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</si>
  <si>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</si>
  <si>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</si>
  <si>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</si>
  <si>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</si>
  <si>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</si>
  <si>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</si>
  <si>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</si>
  <si>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</si>
  <si>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</si>
  <si>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</si>
  <si>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</si>
  <si>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</si>
  <si>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</si>
  <si>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</si>
  <si>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</si>
  <si>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</si>
  <si>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</si>
  <si>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</si>
  <si>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</si>
  <si>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</si>
  <si>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</si>
  <si>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</si>
  <si>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</si>
  <si>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</si>
  <si>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</si>
  <si>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</si>
  <si>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</si>
  <si>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</si>
  <si>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</si>
  <si>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</si>
  <si>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</si>
  <si>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</si>
  <si>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</si>
  <si>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</si>
  <si>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</si>
  <si>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</si>
  <si>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</si>
  <si>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</si>
  <si>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</si>
  <si>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</si>
  <si>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</si>
  <si>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</si>
  <si>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</si>
  <si>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</si>
  <si>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</si>
  <si>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</si>
  <si>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</si>
  <si>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</si>
  <si>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</si>
  <si>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</si>
  <si>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</si>
  <si>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</si>
  <si>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</si>
  <si>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</si>
  <si>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</si>
  <si>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</si>
  <si>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</si>
  <si>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</si>
  <si>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</si>
  <si>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</si>
  <si>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</si>
  <si>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</si>
  <si>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</si>
  <si>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</si>
  <si>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</si>
  <si>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</si>
  <si>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</si>
  <si>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</si>
  <si>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</si>
  <si>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</si>
  <si>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</si>
  <si>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</si>
  <si>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</si>
  <si>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</si>
  <si>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</si>
  <si>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</si>
  <si>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</si>
  <si>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</si>
  <si>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</si>
  <si>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</si>
  <si>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</si>
  <si>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</si>
  <si>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</si>
  <si>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</si>
  <si>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</si>
  <si>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</si>
  <si>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</si>
  <si>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</si>
  <si>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</si>
  <si>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</si>
  <si>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</si>
  <si>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</si>
  <si>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</si>
  <si>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</si>
  <si>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</si>
  <si>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</si>
  <si>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</si>
  <si>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</si>
  <si>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</si>
  <si>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</si>
  <si>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</si>
  <si>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</si>
  <si>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</si>
  <si>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</si>
  <si>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</si>
  <si>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</si>
  <si>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</si>
  <si>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</si>
  <si>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</si>
  <si>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</si>
  <si>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</si>
  <si>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</si>
  <si>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</si>
  <si>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</si>
  <si>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</si>
  <si>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</si>
  <si>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</si>
  <si>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</si>
  <si>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</si>
  <si>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</si>
  <si>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</si>
  <si>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</si>
  <si>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</si>
  <si>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</si>
  <si>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</si>
  <si>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</si>
  <si>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</si>
  <si>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</si>
  <si>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</si>
  <si>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</si>
  <si>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</si>
  <si>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</si>
  <si>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</si>
  <si>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</si>
  <si>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</si>
  <si>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</si>
  <si>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</si>
  <si>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</si>
  <si>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</si>
  <si>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</si>
  <si>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</si>
  <si>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</si>
  <si>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</si>
  <si>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</si>
  <si>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</si>
  <si>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</si>
  <si>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</si>
  <si>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</si>
  <si>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</si>
  <si>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</si>
  <si>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</si>
  <si>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</si>
  <si>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</si>
  <si>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</si>
  <si>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</si>
  <si>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</si>
  <si>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</si>
  <si>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</si>
  <si>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</si>
  <si>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</si>
  <si>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</si>
  <si>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</si>
  <si>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</si>
  <si>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</si>
  <si>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</si>
  <si>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</si>
  <si>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</si>
  <si>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</si>
  <si>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</si>
  <si>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</si>
  <si>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</si>
  <si>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</si>
  <si>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</si>
  <si>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</si>
  <si>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</si>
  <si>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</si>
  <si>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</si>
  <si>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</si>
  <si>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</si>
  <si>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</si>
  <si>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</si>
  <si>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</si>
  <si>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</si>
  <si>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</si>
  <si>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</si>
  <si>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</si>
  <si>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</si>
  <si>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</si>
  <si>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</si>
  <si>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</si>
  <si>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</si>
  <si>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</si>
  <si>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</si>
  <si>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</si>
  <si>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</si>
  <si>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</si>
  <si>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</si>
  <si>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</si>
  <si>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</si>
  <si>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</si>
  <si>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</si>
  <si>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</si>
  <si>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</si>
  <si>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</si>
  <si>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</si>
  <si>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</si>
  <si>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</si>
  <si>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</si>
  <si>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</si>
  <si>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</si>
  <si>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</si>
  <si>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</si>
  <si>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</si>
  <si>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</si>
  <si>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</si>
  <si>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</si>
  <si>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</si>
  <si>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</si>
  <si>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</si>
  <si>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</si>
  <si>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</si>
  <si>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</si>
  <si>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</si>
  <si>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</si>
  <si>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</si>
  <si>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</si>
  <si>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</si>
  <si>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</si>
  <si>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</si>
  <si>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</si>
  <si>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</si>
  <si>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</si>
  <si>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</si>
  <si>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</si>
  <si>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</si>
  <si>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</si>
  <si>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</si>
  <si>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</si>
  <si>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</si>
  <si>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</si>
  <si>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</si>
  <si>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</si>
  <si>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</si>
  <si>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</si>
  <si>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</si>
  <si>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</si>
  <si>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</si>
  <si>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</si>
  <si>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</si>
  <si>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</si>
  <si>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</si>
  <si>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</si>
  <si>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</si>
  <si>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</si>
  <si>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</si>
  <si>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</si>
  <si>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</si>
  <si>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</si>
  <si>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</si>
  <si>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</si>
  <si>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</si>
  <si>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</si>
  <si>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</si>
  <si>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</si>
  <si>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</si>
  <si>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</si>
  <si>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</si>
  <si>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</si>
  <si>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</si>
  <si>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</si>
  <si>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</si>
  <si>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</si>
  <si>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</si>
  <si>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</si>
  <si>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</si>
  <si>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</si>
  <si>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</si>
  <si>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</si>
  <si>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</si>
  <si>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</si>
  <si>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</si>
  <si>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</si>
  <si>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</si>
  <si>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</si>
  <si>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</si>
  <si>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</si>
  <si>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</si>
  <si>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</si>
  <si>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</si>
  <si>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</si>
  <si>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</si>
  <si>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</si>
  <si>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</si>
  <si>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</si>
  <si>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</si>
  <si>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</si>
  <si>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</si>
  <si>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</si>
  <si>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</si>
  <si>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</si>
  <si>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</si>
  <si>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</si>
  <si>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</si>
  <si>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</si>
  <si>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</si>
  <si>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</si>
  <si>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</si>
  <si>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</si>
  <si>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</si>
  <si>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</si>
  <si>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</si>
  <si>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</si>
  <si>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</si>
  <si>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</si>
  <si>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</si>
  <si>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</si>
  <si>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</si>
  <si>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</si>
  <si>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</si>
  <si>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</si>
  <si>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</si>
  <si>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</si>
  <si>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</si>
  <si>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</si>
  <si>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</si>
  <si>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</si>
  <si>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</si>
  <si>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</si>
  <si>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</si>
  <si>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</si>
  <si>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</si>
  <si>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</si>
  <si>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</si>
  <si>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</si>
  <si>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</si>
  <si>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</si>
  <si>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</si>
  <si>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</si>
  <si>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</si>
  <si>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</si>
  <si>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</si>
  <si>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</si>
  <si>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</si>
  <si>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</si>
  <si>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</si>
  <si>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</si>
  <si>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</si>
  <si>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</si>
  <si>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</si>
  <si>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</si>
  <si>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</si>
  <si>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</si>
  <si>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</si>
  <si>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</si>
  <si>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</si>
  <si>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</si>
  <si>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</si>
  <si>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</si>
  <si>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</si>
  <si>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</si>
  <si>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</si>
  <si>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</si>
  <si>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</si>
  <si>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</si>
  <si>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</si>
  <si>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</si>
  <si>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</si>
  <si>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</si>
  <si>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</si>
  <si>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</si>
  <si>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</si>
  <si>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</si>
  <si>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</si>
  <si>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</si>
  <si>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</si>
  <si>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</si>
  <si>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</si>
  <si>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</si>
  <si>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</si>
  <si>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</si>
  <si>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</si>
  <si>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</si>
  <si>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</si>
  <si>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</si>
  <si>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</si>
  <si>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</si>
  <si>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</si>
  <si>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</si>
  <si>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</si>
  <si>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</si>
  <si>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</si>
  <si>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</si>
  <si>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</si>
  <si>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</si>
  <si>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</si>
  <si>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</si>
  <si>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</si>
  <si>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</si>
  <si>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</si>
  <si>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</si>
  <si>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</si>
  <si>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</si>
  <si>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</si>
  <si>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</si>
  <si>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</si>
  <si>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</si>
  <si>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</si>
  <si>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</si>
  <si>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</si>
  <si>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</si>
  <si>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</si>
  <si>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</si>
  <si>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</si>
  <si>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</si>
  <si>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</si>
  <si>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</si>
  <si>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</si>
  <si>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</si>
  <si>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</si>
  <si>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</si>
  <si>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</si>
  <si>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</si>
  <si>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</si>
  <si>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</si>
  <si>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</si>
  <si>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</si>
  <si>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</si>
  <si>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</si>
  <si>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</si>
  <si>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</si>
  <si>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</si>
  <si>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</si>
  <si>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</si>
  <si>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</si>
  <si>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</si>
  <si>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</si>
  <si>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</si>
  <si>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</si>
  <si>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</si>
  <si>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</si>
  <si>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</si>
  <si>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</si>
  <si>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</si>
  <si>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</si>
  <si>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</si>
  <si>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</si>
  <si>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</si>
  <si>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</si>
  <si>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</si>
  <si>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</si>
  <si>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</si>
  <si>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</si>
  <si>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</si>
  <si>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</si>
  <si>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</si>
  <si>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</si>
  <si>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</si>
  <si>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</si>
  <si>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</si>
  <si>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</si>
  <si>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</si>
  <si>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</si>
  <si>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</si>
  <si>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</si>
  <si>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</si>
  <si>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</si>
  <si>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</si>
  <si>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</si>
  <si>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</si>
  <si>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</si>
  <si>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</si>
  <si>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</si>
  <si>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</si>
  <si>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</si>
  <si>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</si>
  <si>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</si>
  <si>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</si>
  <si>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</si>
  <si>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</si>
  <si>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</si>
  <si>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</si>
  <si>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</si>
  <si>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</si>
  <si>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</si>
  <si>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</si>
  <si>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</si>
  <si>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</si>
  <si>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</si>
  <si>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</si>
  <si>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</si>
  <si>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</si>
  <si>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</si>
  <si>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</si>
  <si>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</si>
  <si>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</si>
  <si>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</si>
  <si>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</si>
  <si>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</si>
  <si>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</si>
  <si>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</si>
  <si>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</si>
  <si>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</si>
  <si>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</si>
  <si>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</si>
  <si>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</si>
  <si>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</si>
  <si>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</si>
  <si>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</si>
  <si>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</si>
  <si>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</si>
  <si>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</si>
  <si>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</si>
  <si>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</si>
  <si>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</si>
  <si>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</si>
  <si>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</si>
  <si>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</si>
  <si>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</si>
  <si>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</si>
  <si>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</si>
  <si>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</si>
  <si>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</si>
  <si>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</si>
  <si>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</si>
  <si>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</si>
  <si>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</si>
  <si>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</si>
  <si>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</si>
  <si>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</si>
  <si>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</si>
  <si>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</si>
  <si>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</si>
  <si>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</si>
  <si>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</si>
  <si>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</si>
  <si>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</si>
  <si>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</si>
  <si>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</si>
  <si>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</si>
  <si>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</si>
  <si>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</si>
  <si>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</si>
  <si>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</si>
  <si>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</si>
  <si>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</si>
  <si>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</si>
  <si>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</si>
  <si>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</si>
  <si>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</si>
  <si>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</si>
  <si>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</si>
  <si>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</si>
  <si>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</si>
  <si>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</si>
  <si>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</si>
  <si>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</si>
  <si>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</si>
  <si>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</si>
  <si>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</si>
  <si>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</si>
  <si>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</si>
  <si>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</si>
  <si>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</si>
  <si>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</si>
  <si>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</si>
  <si>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</si>
  <si>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</si>
  <si>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</si>
  <si>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</si>
  <si>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</si>
  <si>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</si>
  <si>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</si>
  <si>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</si>
  <si>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</si>
  <si>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</si>
  <si>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</si>
  <si>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</si>
  <si>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</si>
  <si>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</si>
  <si>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</si>
  <si>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</si>
  <si>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</si>
  <si>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</si>
  <si>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</si>
  <si>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</si>
  <si>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</si>
  <si>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</si>
  <si>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</si>
  <si>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</si>
  <si>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</si>
  <si>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</si>
  <si>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</si>
  <si>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</si>
  <si>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</si>
  <si>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</si>
  <si>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</si>
  <si>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</si>
  <si>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</si>
  <si>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</si>
  <si>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</si>
  <si>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</si>
  <si>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</si>
  <si>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</si>
  <si>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</si>
  <si>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</si>
  <si>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</si>
  <si>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</si>
  <si>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</si>
  <si>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</si>
  <si>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</si>
  <si>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</si>
  <si>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</si>
  <si>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</si>
  <si>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</si>
  <si>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</si>
  <si>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</si>
  <si>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</si>
  <si>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</si>
  <si>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</si>
  <si>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</si>
  <si>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</si>
  <si>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</si>
  <si>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</si>
  <si>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</si>
  <si>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</si>
  <si>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</si>
  <si>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</si>
  <si>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</si>
  <si>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</si>
  <si>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</si>
  <si>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</si>
  <si>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</si>
  <si>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</si>
  <si>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</si>
  <si>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</si>
  <si>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</si>
  <si>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</si>
  <si>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</si>
  <si>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</si>
  <si>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</si>
  <si>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</si>
  <si>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</si>
  <si>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</si>
  <si>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</si>
  <si>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</si>
  <si>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</si>
  <si>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</si>
  <si>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</si>
  <si>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</si>
  <si>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</si>
  <si>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</si>
  <si>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</si>
  <si>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</si>
  <si>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</si>
  <si>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</si>
  <si>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</si>
  <si>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</si>
  <si>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</si>
  <si>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</si>
  <si>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</si>
  <si>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</si>
  <si>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</si>
  <si>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</si>
  <si>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</si>
  <si>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</si>
  <si>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</si>
  <si>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</si>
  <si>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</si>
  <si>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</si>
  <si>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</si>
  <si>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</si>
  <si>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</si>
  <si>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</si>
  <si>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</si>
  <si>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</si>
  <si>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</si>
  <si>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</si>
  <si>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</si>
  <si>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</si>
  <si>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</si>
  <si>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</si>
  <si>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</si>
  <si>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</si>
  <si>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</si>
  <si>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</si>
  <si>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</si>
  <si>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</si>
  <si>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</si>
  <si>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</si>
  <si>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</si>
  <si>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</si>
  <si>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</si>
  <si>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</si>
  <si>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</si>
  <si>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</si>
  <si>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</si>
  <si>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</si>
  <si>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</si>
  <si>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</si>
  <si>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</si>
  <si>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</si>
  <si>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</si>
  <si>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</si>
  <si>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</si>
  <si>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</si>
  <si>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</si>
  <si>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</si>
  <si>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</si>
  <si>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</si>
  <si>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</si>
  <si>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</si>
  <si>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</si>
  <si>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</si>
  <si>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</si>
  <si>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</si>
  <si>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</si>
  <si>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</si>
  <si>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</si>
  <si>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</si>
  <si>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</si>
  <si>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</si>
  <si>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</si>
  <si>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</si>
  <si>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</si>
  <si>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</si>
  <si>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</si>
  <si>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</si>
  <si>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</si>
  <si>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</si>
  <si>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</si>
  <si>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</si>
  <si>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</si>
  <si>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</si>
  <si>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</si>
  <si>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</si>
  <si>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</si>
  <si>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</si>
  <si>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</si>
  <si>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</si>
  <si>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</si>
  <si>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</si>
  <si>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</si>
  <si>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</si>
  <si>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</si>
  <si>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</si>
  <si>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</si>
  <si>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</si>
  <si>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</si>
  <si>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</si>
  <si>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</si>
  <si>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</si>
  <si>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</si>
  <si>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</si>
  <si>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</si>
  <si>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</si>
  <si>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</si>
  <si>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</si>
  <si>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</si>
  <si>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</si>
  <si>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</si>
  <si>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</si>
  <si>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</si>
  <si>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</si>
  <si>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</si>
  <si>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</si>
  <si>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</si>
  <si>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</si>
  <si>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</si>
  <si>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</si>
  <si>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</si>
  <si>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</si>
  <si>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</si>
  <si>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</si>
  <si>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</si>
  <si>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</si>
  <si>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</si>
  <si>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</si>
  <si>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</si>
  <si>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</si>
  <si>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</si>
  <si>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</si>
  <si>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</si>
  <si>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</si>
  <si>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</si>
  <si>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</si>
  <si>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</si>
  <si>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</si>
  <si>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</si>
  <si>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</si>
  <si>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</si>
  <si>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</si>
  <si>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</si>
  <si>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</si>
  <si>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</si>
  <si>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</si>
  <si>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</si>
  <si>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</si>
  <si>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</si>
  <si>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</si>
  <si>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</si>
  <si>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</si>
  <si>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</si>
  <si>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</si>
  <si>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</si>
  <si>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</si>
  <si>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</si>
  <si>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</si>
  <si>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</si>
  <si>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</si>
  <si>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</si>
  <si>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</si>
  <si>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</si>
  <si>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</si>
  <si>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</si>
  <si>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</si>
  <si>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</si>
  <si>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</si>
  <si>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</si>
  <si>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</si>
  <si>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</si>
  <si>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</si>
  <si>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</si>
  <si>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</si>
  <si>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</si>
  <si>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</si>
  <si>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</si>
  <si>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</si>
  <si>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</si>
  <si>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</si>
  <si>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</si>
  <si>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</si>
  <si>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</si>
  <si>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</si>
  <si>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</si>
  <si>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</si>
  <si>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</si>
  <si>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</si>
  <si>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</si>
  <si>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</si>
  <si>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</si>
  <si>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</si>
  <si>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</si>
  <si>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</si>
  <si>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</si>
  <si>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</si>
  <si>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</si>
  <si>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</si>
  <si>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</si>
  <si>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</si>
  <si>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</si>
  <si>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</si>
  <si>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</si>
  <si>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</si>
  <si>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</si>
  <si>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</si>
  <si>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</si>
  <si>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</si>
  <si>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</si>
  <si>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</si>
  <si>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</si>
  <si>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</si>
  <si>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</si>
  <si>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</si>
  <si>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</si>
  <si>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</si>
  <si>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</si>
  <si>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</si>
  <si>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</si>
  <si>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</si>
  <si>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</si>
  <si>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</si>
  <si>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</si>
  <si>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</si>
  <si>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</si>
  <si>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</si>
  <si>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</si>
  <si>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</si>
  <si>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</si>
  <si>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</si>
  <si>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</si>
  <si>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</si>
  <si>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</si>
  <si>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</si>
  <si>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</si>
  <si>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</si>
  <si>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</si>
  <si>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</si>
  <si>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</si>
  <si>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</si>
  <si>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</si>
  <si>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</si>
  <si>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</si>
  <si>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</si>
  <si>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</si>
  <si>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</si>
  <si>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</si>
  <si>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</si>
  <si>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</si>
  <si>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</si>
  <si>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</si>
  <si>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</si>
  <si>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</si>
  <si>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</si>
  <si>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</si>
  <si>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</si>
  <si>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</si>
  <si>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</si>
  <si>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</si>
  <si>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</si>
  <si>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</si>
  <si>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</si>
  <si>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</si>
  <si>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</si>
  <si>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</si>
  <si>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</si>
  <si>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</si>
  <si>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</si>
  <si>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</si>
  <si>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</si>
  <si>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</si>
  <si>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</si>
  <si>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</si>
  <si>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</si>
  <si>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</si>
  <si>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</si>
  <si>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</si>
  <si>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</si>
  <si>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</si>
  <si>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</si>
  <si>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</si>
  <si>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</si>
  <si>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</si>
  <si>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</si>
  <si>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</si>
  <si>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</si>
  <si>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</si>
  <si>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</si>
  <si>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</si>
  <si>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</si>
  <si>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</si>
  <si>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</si>
  <si>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</si>
  <si>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</si>
  <si>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</si>
  <si>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</si>
  <si>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</si>
  <si>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</si>
  <si>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</si>
  <si>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</si>
  <si>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</si>
  <si>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</si>
  <si>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</si>
  <si>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</si>
  <si>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</si>
  <si>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</si>
  <si>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</si>
  <si>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</si>
  <si>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</si>
  <si>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</si>
  <si>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</si>
  <si>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</si>
  <si>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</si>
  <si>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</si>
  <si>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</si>
  <si>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</si>
  <si>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</si>
  <si>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</si>
  <si>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</si>
  <si>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</si>
  <si>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</si>
  <si>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</si>
  <si>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</si>
  <si>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</si>
  <si>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</si>
  <si>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</si>
  <si>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</si>
  <si>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</si>
  <si>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</si>
  <si>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</si>
  <si>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</si>
  <si>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</si>
  <si>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</si>
  <si>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</si>
  <si>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</si>
  <si>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</si>
  <si>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</si>
  <si>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</si>
  <si>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</si>
  <si>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</si>
  <si>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</si>
  <si>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</si>
  <si>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</si>
  <si>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</si>
  <si>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</si>
  <si>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</si>
  <si>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</si>
  <si>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</si>
  <si>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</si>
  <si>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</si>
  <si>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</si>
  <si>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</si>
  <si>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</si>
  <si>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</si>
  <si>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</si>
  <si>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</si>
  <si>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</si>
  <si>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</si>
  <si>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</si>
  <si>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</si>
  <si>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</si>
  <si>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</si>
  <si>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</si>
  <si>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</si>
  <si>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</si>
  <si>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</si>
  <si>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</si>
  <si>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</si>
  <si>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</si>
  <si>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</si>
  <si>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</si>
  <si>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</si>
  <si>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</si>
  <si>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</si>
  <si>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</si>
  <si>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</si>
  <si>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</si>
  <si>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</si>
  <si>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</si>
  <si>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</si>
  <si>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</si>
  <si>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</si>
  <si>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</si>
  <si>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</si>
  <si>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</si>
  <si>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</si>
  <si>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</si>
  <si>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</si>
  <si>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</si>
  <si>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</si>
  <si>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</si>
  <si>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</si>
  <si>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</si>
  <si>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</si>
  <si>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</si>
  <si>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</si>
  <si>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</si>
  <si>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</si>
  <si>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</si>
  <si>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</si>
  <si>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</si>
  <si>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</si>
  <si>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</si>
  <si>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</si>
  <si>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</si>
  <si>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</si>
  <si>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</si>
  <si>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</si>
  <si>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</si>
  <si>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</si>
  <si>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</si>
  <si>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</si>
  <si>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</si>
  <si>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</si>
  <si>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</si>
  <si>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</si>
  <si>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</si>
  <si>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</si>
  <si>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</si>
  <si>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</si>
  <si>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</si>
  <si>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</si>
  <si>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</si>
  <si>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</si>
  <si>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</si>
  <si>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</si>
  <si>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</si>
  <si>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</si>
  <si>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</si>
  <si>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</si>
  <si>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</si>
  <si>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</si>
  <si>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</si>
  <si>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</si>
  <si>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</si>
  <si>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</si>
  <si>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</si>
  <si>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</si>
  <si>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</si>
  <si>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</si>
  <si>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</si>
  <si>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</si>
  <si>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</si>
  <si>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</si>
  <si>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</si>
  <si>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</si>
  <si>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</si>
  <si>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</si>
  <si>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</si>
  <si>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</si>
  <si>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</si>
  <si>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</si>
  <si>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</si>
  <si>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</si>
  <si>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</si>
  <si>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</si>
  <si>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</si>
  <si>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</si>
  <si>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</si>
  <si>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</si>
  <si>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</si>
  <si>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</si>
  <si>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</si>
  <si>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</si>
  <si>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</si>
  <si>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</si>
  <si>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</si>
  <si>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</si>
  <si>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</si>
  <si>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</si>
  <si>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</si>
  <si>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</si>
  <si>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</si>
  <si>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</si>
  <si>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</si>
  <si>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</si>
  <si>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</si>
  <si>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</si>
  <si>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</si>
  <si>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</si>
  <si>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</si>
  <si>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</si>
  <si>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</si>
  <si>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</si>
  <si>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</si>
  <si>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</si>
  <si>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</si>
  <si>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</si>
  <si>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</si>
  <si>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</si>
  <si>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</si>
  <si>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</si>
  <si>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</si>
  <si>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</si>
  <si>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</si>
  <si>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</si>
  <si>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</si>
  <si>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</si>
  <si>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</si>
  <si>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</si>
  <si>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</si>
  <si>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</si>
  <si>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</si>
  <si>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</si>
  <si>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</si>
  <si>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</si>
  <si>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</si>
  <si>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</si>
  <si>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</si>
  <si>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</si>
  <si>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</si>
  <si>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</si>
  <si>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</si>
  <si>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</si>
  <si>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</si>
  <si>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</si>
  <si>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</si>
  <si>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</si>
  <si>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</si>
  <si>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</si>
  <si>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</si>
  <si>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</si>
  <si>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</si>
  <si>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</si>
  <si>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</si>
  <si>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</si>
  <si>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</si>
  <si>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</si>
  <si>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</si>
  <si>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</si>
  <si>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</si>
  <si>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</si>
  <si>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</si>
  <si>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</si>
  <si>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</si>
  <si>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</si>
  <si>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</si>
  <si>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</si>
  <si>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</si>
  <si>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</si>
  <si>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</si>
  <si>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</si>
  <si>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</si>
  <si>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</si>
  <si>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</si>
  <si>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</si>
  <si>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</si>
  <si>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</si>
  <si>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</si>
  <si>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</si>
  <si>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</si>
  <si>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</si>
  <si>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</si>
  <si>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</si>
  <si>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</si>
  <si>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</si>
  <si>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</si>
  <si>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</si>
  <si>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</si>
  <si>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</si>
  <si>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</si>
  <si>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</si>
  <si>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</si>
  <si>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</si>
  <si>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</si>
  <si>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</si>
  <si>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</si>
  <si>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</si>
  <si>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</si>
  <si>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</si>
  <si>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</si>
  <si>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</si>
  <si>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</si>
  <si>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</si>
  <si>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</si>
  <si>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</si>
  <si>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</si>
  <si>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</si>
  <si>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</si>
  <si>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</si>
  <si>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</si>
  <si>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</si>
  <si>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</si>
  <si>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</si>
  <si>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</si>
  <si>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</si>
  <si>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</si>
  <si>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</si>
  <si>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</si>
  <si>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</si>
  <si>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</si>
  <si>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</si>
  <si>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</si>
  <si>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</si>
  <si>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</si>
  <si>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</si>
  <si>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</si>
  <si>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</si>
  <si>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</si>
  <si>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</si>
  <si>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</si>
  <si>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</si>
  <si>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</si>
  <si>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</si>
  <si>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</si>
  <si>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</si>
  <si>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</si>
  <si>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</si>
  <si>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</si>
  <si>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</si>
  <si>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</si>
  <si>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</si>
  <si>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</si>
  <si>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</si>
  <si>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</si>
  <si>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</si>
  <si>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</si>
  <si>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</si>
  <si>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</si>
  <si>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</si>
  <si>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</si>
  <si>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</si>
  <si>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</si>
  <si>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</si>
  <si>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</si>
  <si>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</si>
  <si>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</si>
  <si>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</si>
  <si>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</si>
  <si>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</si>
  <si>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</si>
  <si>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</si>
  <si>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</si>
  <si>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</si>
  <si>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</si>
  <si>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</si>
  <si>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</si>
  <si>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</si>
  <si>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</si>
  <si>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</si>
  <si>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</si>
  <si>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</si>
  <si>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</si>
  <si>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</si>
  <si>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</si>
  <si>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</si>
  <si>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</si>
  <si>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</si>
  <si>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</si>
  <si>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</si>
  <si>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</si>
  <si>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</si>
  <si>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</si>
  <si>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</si>
  <si>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</si>
  <si>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</si>
  <si>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</si>
  <si>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</si>
  <si>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</si>
  <si>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</si>
  <si>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</si>
  <si>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</si>
  <si>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</si>
  <si>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</si>
  <si>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</si>
  <si>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</si>
  <si>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</si>
  <si>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</si>
  <si>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</si>
  <si>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</si>
  <si>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</si>
  <si>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</si>
  <si>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</si>
  <si>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</si>
  <si>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</si>
  <si>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</si>
  <si>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</si>
  <si>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</si>
  <si>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</si>
  <si>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</si>
  <si>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</si>
  <si>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</si>
  <si>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</si>
  <si>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</si>
  <si>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</si>
  <si>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</si>
  <si>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</si>
  <si>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</si>
  <si>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</si>
  <si>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</si>
  <si>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</si>
  <si>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</si>
  <si>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</si>
  <si>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</si>
  <si>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</si>
  <si>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</si>
  <si>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</si>
  <si>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</si>
  <si>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</si>
  <si>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</si>
  <si>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</si>
  <si>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</si>
  <si>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</si>
  <si>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</si>
  <si>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</si>
  <si>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</si>
  <si>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</si>
  <si>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</si>
  <si>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</si>
  <si>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</si>
  <si>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</si>
  <si>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</si>
  <si>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</si>
  <si>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</si>
  <si>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</si>
  <si>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</si>
  <si>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</si>
  <si>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</si>
  <si>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</si>
  <si>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</si>
  <si>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</si>
  <si>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</si>
  <si>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</si>
  <si>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</si>
  <si>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</si>
  <si>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</si>
  <si>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</si>
  <si>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</si>
  <si>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</si>
  <si>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</si>
  <si>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</si>
  <si>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</si>
  <si>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</si>
  <si>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</si>
  <si>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</si>
  <si>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</si>
  <si>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</si>
  <si>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</si>
  <si>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</si>
  <si>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</si>
  <si>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</si>
  <si>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</si>
  <si>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</si>
  <si>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</si>
  <si>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</si>
  <si>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</si>
  <si>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</si>
  <si>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</si>
  <si>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</si>
  <si>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</si>
  <si>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</si>
  <si>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</si>
  <si>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</si>
  <si>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</si>
  <si>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</si>
  <si>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</si>
  <si>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</si>
  <si>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</si>
  <si>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</si>
  <si>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</si>
  <si>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</si>
  <si>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</si>
  <si>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</si>
  <si>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</si>
  <si>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</si>
  <si>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</si>
  <si>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</si>
  <si>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</si>
  <si>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</si>
  <si>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</si>
  <si>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</si>
  <si>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</si>
  <si>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</si>
  <si>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</si>
  <si>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</si>
  <si>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</si>
  <si>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</si>
  <si>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</si>
  <si>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</si>
  <si>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</si>
  <si>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</si>
  <si>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</si>
  <si>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</si>
  <si>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</si>
  <si>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</si>
  <si>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</si>
  <si>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</si>
  <si>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</si>
  <si>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</si>
  <si>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</si>
  <si>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</si>
  <si>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</si>
  <si>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</si>
  <si>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</si>
  <si>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</si>
  <si>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</si>
  <si>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</si>
  <si>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</si>
  <si>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</si>
  <si>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</si>
  <si>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</si>
  <si>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</si>
  <si>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</si>
  <si>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</si>
  <si>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</si>
  <si>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</si>
  <si>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</si>
  <si>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</si>
  <si>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</si>
  <si>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</si>
  <si>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</si>
  <si>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</si>
  <si>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</si>
  <si>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</si>
  <si>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</si>
  <si>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</si>
  <si>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</si>
  <si>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</si>
  <si>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</si>
  <si>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</si>
  <si>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</si>
  <si>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</si>
  <si>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</si>
  <si>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</si>
  <si>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</si>
  <si>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</si>
  <si>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</si>
  <si>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</si>
  <si>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</si>
  <si>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</si>
  <si>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</si>
  <si>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</si>
  <si>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</si>
  <si>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</si>
  <si>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</si>
  <si>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</si>
  <si>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</si>
  <si>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</si>
  <si>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</si>
  <si>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</si>
  <si>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</si>
  <si>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</si>
  <si>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</si>
  <si>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</si>
  <si>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</si>
  <si>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</si>
  <si>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</si>
  <si>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</si>
  <si>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</si>
  <si>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</si>
  <si>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</si>
  <si>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</si>
  <si>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</si>
  <si>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</si>
  <si>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</si>
  <si>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</si>
  <si>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</si>
  <si>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</si>
  <si>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</si>
  <si>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</si>
  <si>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</si>
  <si>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</si>
  <si>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</si>
  <si>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</si>
  <si>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</si>
  <si>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</si>
  <si>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</si>
  <si>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</si>
  <si>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</si>
  <si>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</si>
  <si>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</si>
  <si>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</si>
  <si>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</si>
  <si>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</si>
  <si>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</si>
  <si>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</si>
  <si>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</si>
  <si>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</si>
  <si>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</si>
  <si>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</si>
  <si>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</si>
  <si>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</si>
  <si>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</si>
  <si>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</si>
  <si>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</si>
  <si>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</si>
  <si>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</si>
  <si>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</si>
  <si>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</si>
  <si>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</si>
  <si>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</si>
  <si>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</si>
  <si>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</si>
  <si>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</si>
  <si>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</si>
  <si>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</si>
  <si>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</si>
  <si>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</si>
  <si>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</si>
  <si>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</si>
  <si>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</si>
  <si>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</si>
  <si>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</si>
  <si>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</si>
  <si>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</si>
  <si>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</si>
  <si>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</si>
  <si>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</si>
  <si>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</si>
  <si>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</si>
  <si>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</si>
  <si>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</si>
  <si>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</si>
  <si>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</si>
  <si>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</si>
  <si>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</si>
  <si>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</si>
  <si>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</si>
  <si>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</si>
  <si>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</si>
  <si>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</si>
  <si>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</si>
  <si>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</si>
  <si>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</si>
  <si>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</si>
  <si>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</si>
  <si>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</si>
  <si>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</si>
  <si>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</si>
  <si>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</si>
  <si>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</si>
  <si>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</si>
  <si>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</si>
  <si>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</si>
  <si>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</si>
  <si>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</si>
  <si>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</si>
  <si>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</si>
  <si>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</si>
  <si>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</si>
  <si>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</si>
  <si>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</si>
  <si>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</si>
  <si>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</si>
  <si>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</si>
  <si>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</si>
  <si>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</si>
  <si>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</si>
  <si>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</si>
  <si>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</si>
  <si>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</si>
  <si>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</si>
  <si>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</si>
  <si>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</si>
  <si>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</si>
  <si>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</si>
  <si>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</si>
  <si>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</si>
  <si>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</si>
  <si>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</si>
  <si>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</si>
  <si>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</si>
  <si>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</si>
  <si>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</si>
  <si>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</si>
  <si>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</si>
  <si>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</si>
  <si>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</si>
  <si>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</si>
  <si>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</si>
  <si>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</si>
  <si>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</si>
  <si>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</si>
  <si>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</si>
  <si>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</si>
  <si>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</si>
  <si>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</si>
  <si>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</si>
  <si>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</si>
  <si>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</si>
  <si>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</si>
  <si>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</si>
  <si>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</si>
  <si>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</si>
  <si>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</si>
  <si>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</si>
  <si>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</si>
  <si>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</si>
  <si>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</si>
  <si>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</si>
  <si>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</si>
  <si>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</si>
  <si>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</si>
  <si>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</si>
  <si>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</si>
  <si>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</si>
  <si>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</si>
  <si>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</si>
  <si>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</si>
  <si>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</si>
  <si>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</si>
  <si>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</si>
  <si>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</si>
  <si>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</si>
  <si>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</si>
  <si>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</si>
  <si>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</si>
  <si>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</si>
  <si>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</si>
  <si>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</si>
  <si>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</si>
  <si>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</si>
  <si>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</si>
  <si>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</si>
  <si>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</si>
  <si>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</si>
  <si>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</si>
  <si>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</si>
  <si>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</si>
  <si>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</si>
  <si>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</si>
  <si>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</si>
  <si>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</si>
  <si>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</si>
  <si>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</si>
  <si>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</si>
  <si>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</si>
  <si>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</si>
  <si>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</si>
  <si>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</si>
  <si>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</si>
  <si>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</si>
  <si>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</si>
  <si>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</si>
  <si>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</si>
  <si>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</si>
  <si>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</si>
  <si>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</si>
  <si>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</si>
  <si>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</si>
  <si>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</si>
  <si>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</si>
  <si>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</si>
  <si>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</si>
  <si>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</si>
  <si>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</si>
  <si>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</si>
  <si>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</si>
  <si>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</si>
  <si>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</si>
  <si>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</si>
  <si>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</si>
  <si>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</si>
  <si>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</si>
  <si>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</si>
  <si>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</si>
  <si>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</si>
  <si>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</si>
  <si>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</si>
  <si>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</si>
  <si>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</si>
  <si>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</si>
  <si>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</si>
  <si>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</si>
  <si>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</si>
  <si>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</si>
  <si>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</si>
  <si>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</si>
  <si>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</si>
  <si>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</si>
  <si>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</si>
  <si>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</si>
  <si>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</si>
  <si>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</si>
  <si>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</si>
  <si>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</si>
  <si>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</si>
  <si>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</si>
  <si>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</si>
  <si>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</si>
  <si>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</si>
  <si>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</si>
  <si>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</si>
  <si>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</si>
  <si>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</si>
  <si>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</si>
  <si>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</si>
  <si>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</si>
  <si>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</si>
  <si>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</si>
  <si>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</si>
  <si>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</si>
  <si>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</si>
  <si>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</si>
  <si>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</si>
  <si>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</si>
  <si>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</si>
  <si>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</si>
  <si>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</si>
  <si>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</si>
  <si>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</si>
  <si>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</si>
  <si>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</si>
  <si>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</si>
  <si>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</si>
  <si>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</si>
  <si>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</si>
  <si>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</si>
  <si>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</si>
  <si>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</si>
  <si>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</si>
  <si>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</si>
  <si>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</si>
  <si>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</si>
  <si>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</si>
  <si>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</si>
  <si>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</si>
  <si>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</si>
  <si>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</si>
  <si>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</si>
  <si>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</si>
  <si>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</si>
  <si>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</si>
  <si>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</si>
  <si>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</si>
  <si>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</si>
  <si>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</si>
  <si>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</si>
  <si>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</si>
  <si>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</si>
  <si>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</si>
  <si>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</si>
  <si>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</si>
  <si>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</si>
  <si>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</si>
  <si>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</si>
  <si>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</si>
  <si>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</si>
  <si>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</si>
  <si>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</si>
  <si>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</si>
  <si>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</si>
  <si>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</si>
  <si>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</si>
  <si>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</si>
  <si>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</si>
  <si>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</si>
  <si>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</si>
  <si>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</si>
  <si>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</si>
  <si>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</si>
  <si>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</si>
  <si>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</si>
  <si>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</si>
  <si>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</si>
  <si>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</si>
  <si>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</si>
  <si>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</si>
  <si>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</si>
  <si>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</si>
  <si>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</si>
  <si>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</si>
  <si>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</si>
  <si>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</si>
  <si>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</si>
  <si>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</si>
  <si>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</si>
  <si>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</si>
  <si>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</si>
  <si>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</si>
  <si>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</si>
  <si>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</si>
  <si>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</si>
  <si>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</si>
  <si>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</si>
  <si>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</si>
  <si>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</si>
  <si>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</si>
  <si>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</si>
  <si>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</si>
  <si>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</si>
  <si>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</si>
  <si>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</si>
  <si>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</si>
  <si>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</si>
  <si>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</si>
  <si>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</si>
  <si>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</si>
  <si>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</si>
  <si>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</si>
  <si>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</si>
  <si>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</si>
  <si>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</si>
  <si>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</si>
  <si>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</si>
  <si>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</si>
  <si>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</si>
  <si>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</si>
  <si>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</si>
  <si>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</si>
  <si>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</si>
  <si>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</si>
  <si>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</si>
  <si>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</si>
  <si>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</si>
  <si>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</si>
  <si>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</si>
  <si>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</si>
  <si>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</si>
  <si>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</si>
  <si>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</si>
  <si>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</si>
  <si>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</si>
  <si>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</si>
  <si>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</si>
  <si>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</si>
  <si>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</si>
  <si>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</si>
  <si>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</si>
  <si>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</si>
  <si>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</si>
  <si>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</si>
  <si>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</si>
  <si>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</si>
  <si>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</si>
  <si>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</si>
  <si>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</si>
  <si>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</si>
  <si>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</si>
  <si>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</si>
  <si>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</si>
  <si>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</si>
  <si>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</si>
  <si>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</si>
  <si>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</si>
  <si>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</si>
  <si>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</si>
  <si>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</si>
  <si>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</si>
  <si>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</si>
  <si>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</si>
  <si>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</si>
  <si>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</si>
  <si>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</si>
  <si>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</si>
  <si>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</si>
  <si>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</si>
  <si>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</si>
  <si>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</si>
  <si>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</si>
  <si>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</si>
  <si>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</si>
  <si>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</si>
  <si>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</si>
  <si>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</si>
  <si>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</si>
  <si>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</si>
  <si>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</si>
  <si>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</si>
  <si>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</si>
  <si>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</si>
  <si>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</si>
  <si>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</si>
  <si>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</si>
  <si>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</si>
  <si>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</si>
  <si>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</si>
  <si>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</si>
  <si>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</si>
  <si>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</si>
  <si>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</si>
  <si>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</si>
  <si>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</si>
  <si>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</si>
  <si>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</si>
  <si>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</si>
  <si>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</si>
  <si>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</si>
  <si>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</si>
  <si>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</si>
  <si>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</si>
  <si>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</si>
  <si>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</si>
  <si>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</si>
  <si>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</si>
  <si>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</si>
  <si>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</si>
  <si>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</si>
  <si>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</si>
  <si>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</si>
  <si>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</si>
  <si>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</si>
  <si>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</si>
  <si>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</si>
  <si>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</si>
  <si>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</si>
  <si>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</si>
  <si>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</si>
  <si>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</si>
  <si>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</si>
  <si>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</si>
  <si>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</si>
  <si>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</si>
  <si>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</si>
  <si>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</si>
  <si>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</si>
  <si>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</si>
  <si>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</si>
  <si>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</si>
  <si>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</si>
  <si>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</si>
  <si>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</si>
  <si>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</si>
  <si>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</si>
  <si>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</si>
  <si>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</si>
  <si>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</si>
  <si>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</si>
  <si>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</si>
  <si>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</si>
  <si>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</si>
  <si>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</si>
  <si>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</si>
  <si>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</si>
  <si>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</si>
  <si>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</si>
  <si>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</si>
  <si>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</si>
  <si>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</si>
  <si>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</si>
  <si>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</si>
  <si>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</si>
  <si>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</si>
  <si>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</si>
  <si>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</si>
  <si>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</si>
  <si>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</si>
  <si>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</si>
  <si>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</si>
  <si>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</si>
  <si>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</si>
  <si>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</si>
  <si>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</si>
  <si>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</si>
  <si>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</si>
  <si>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</si>
  <si>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</si>
  <si>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</si>
  <si>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</si>
  <si>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</si>
  <si>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</si>
  <si>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</si>
  <si>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</si>
  <si>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</si>
  <si>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</si>
  <si>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</si>
  <si>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</si>
  <si>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</si>
  <si>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</si>
  <si>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</si>
  <si>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</si>
  <si>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</si>
  <si>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</si>
  <si>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</si>
  <si>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</si>
  <si>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</si>
  <si>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</si>
  <si>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</si>
  <si>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</si>
  <si>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</si>
  <si>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</si>
  <si>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</si>
  <si>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</si>
  <si>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</si>
  <si>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</si>
  <si>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</si>
  <si>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</si>
  <si>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</si>
  <si>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</si>
  <si>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</si>
  <si>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</si>
  <si>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</si>
  <si>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</si>
  <si>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</si>
  <si>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</si>
  <si>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</si>
  <si>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</si>
  <si>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</si>
  <si>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</si>
  <si>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</si>
  <si>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</si>
  <si>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</si>
  <si>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</si>
  <si>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</si>
  <si>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</si>
  <si>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</si>
  <si>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</si>
  <si>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</si>
  <si>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</si>
  <si>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</si>
  <si>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</si>
  <si>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</si>
  <si>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</si>
  <si>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</si>
  <si>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</si>
  <si>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</si>
  <si>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</si>
  <si>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</si>
  <si>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</si>
  <si>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</si>
  <si>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</si>
  <si>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</si>
  <si>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</si>
  <si>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</si>
  <si>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</si>
  <si>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</si>
  <si>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</si>
  <si>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</si>
  <si>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</si>
  <si>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</si>
  <si>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</si>
  <si>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</si>
  <si>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</si>
  <si>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</si>
  <si>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</si>
  <si>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</si>
  <si>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</si>
  <si>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</si>
  <si>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</si>
  <si>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</si>
  <si>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</si>
  <si>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</si>
  <si>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</si>
  <si>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</si>
  <si>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</si>
  <si>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</si>
  <si>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</si>
  <si>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</si>
  <si>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</si>
  <si>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</si>
  <si>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</si>
  <si>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</si>
  <si>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</si>
  <si>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</si>
  <si>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</si>
  <si>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</si>
  <si>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</si>
  <si>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</si>
  <si>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</si>
  <si>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</si>
  <si>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</si>
  <si>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</si>
  <si>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</si>
  <si>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</si>
  <si>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</si>
  <si>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</si>
  <si>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</si>
  <si>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</si>
  <si>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</si>
  <si>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</si>
  <si>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</si>
  <si>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</si>
  <si>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</si>
  <si>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</si>
  <si>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</si>
  <si>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</si>
  <si>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</si>
  <si>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</si>
  <si>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</si>
  <si>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</si>
  <si>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</si>
  <si>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</si>
  <si>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</si>
  <si>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</si>
  <si>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</si>
  <si>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</si>
  <si>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</si>
  <si>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</si>
  <si>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</si>
  <si>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</si>
  <si>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</si>
  <si>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</si>
  <si>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</si>
  <si>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</si>
  <si>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</si>
  <si>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</si>
  <si>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</si>
  <si>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</si>
  <si>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</si>
  <si>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</si>
  <si>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</si>
  <si>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</si>
  <si>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</si>
  <si>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</si>
  <si>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</si>
  <si>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</si>
  <si>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</si>
  <si>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</si>
  <si>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</si>
  <si>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</si>
  <si>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</si>
  <si>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</si>
  <si>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</si>
  <si>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</si>
  <si>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</si>
  <si>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</si>
  <si>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</si>
  <si>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</si>
  <si>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</si>
  <si>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</si>
  <si>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</si>
  <si>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</si>
  <si>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</si>
  <si>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</si>
  <si>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</si>
  <si>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</si>
  <si>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</si>
  <si>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</si>
  <si>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</si>
  <si>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</si>
  <si>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</si>
  <si>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</si>
  <si>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</si>
  <si>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</si>
  <si>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</si>
  <si>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</si>
  <si>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</si>
  <si>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</si>
  <si>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</si>
  <si>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</si>
  <si>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</si>
  <si>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</si>
  <si>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</si>
  <si>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</si>
  <si>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</si>
  <si>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</si>
  <si>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</si>
  <si>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</si>
  <si>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</si>
  <si>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</si>
  <si>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</si>
  <si>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</si>
  <si>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</si>
  <si>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</si>
  <si>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</si>
  <si>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</si>
  <si>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</si>
  <si>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</si>
  <si>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</si>
  <si>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</si>
  <si>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</si>
  <si>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</si>
  <si>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</si>
  <si>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</si>
  <si>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</si>
  <si>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</si>
  <si>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</si>
  <si>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</si>
  <si>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</si>
  <si>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</si>
  <si>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</si>
  <si>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</si>
  <si>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</si>
  <si>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</si>
  <si>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</si>
  <si>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</si>
  <si>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</si>
  <si>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</si>
  <si>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</si>
  <si>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</si>
  <si>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</si>
  <si>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</si>
  <si>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</si>
  <si>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</si>
  <si>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</si>
  <si>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</si>
  <si>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</si>
  <si>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</si>
  <si>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</si>
  <si>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</si>
  <si>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</si>
  <si>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</si>
  <si>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</si>
  <si>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</si>
  <si>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</si>
  <si>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</si>
  <si>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</si>
  <si>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</si>
  <si>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</si>
  <si>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</si>
  <si>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</si>
  <si>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</si>
  <si>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</si>
  <si>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</si>
  <si>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</si>
  <si>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</si>
  <si>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</si>
  <si>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</si>
  <si>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</si>
  <si>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</si>
  <si>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</si>
  <si>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</si>
  <si>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</si>
  <si>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</si>
  <si>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</si>
  <si>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</si>
  <si>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</si>
  <si>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</si>
  <si>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</si>
  <si>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</si>
  <si>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</si>
  <si>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</si>
  <si>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</si>
  <si>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</si>
  <si>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</si>
  <si>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</si>
  <si>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</si>
  <si>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</si>
  <si>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</si>
  <si>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</si>
  <si>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</si>
  <si>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</si>
  <si>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</si>
  <si>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</si>
  <si>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</si>
  <si>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</si>
  <si>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</si>
  <si>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</si>
  <si>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</si>
  <si>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</si>
  <si>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</si>
  <si>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</si>
  <si>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</si>
  <si>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</si>
  <si>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</si>
  <si>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</si>
  <si>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</si>
  <si>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</si>
  <si>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</si>
  <si>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</si>
  <si>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</si>
  <si>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</si>
  <si>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</si>
  <si>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</si>
  <si>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</si>
  <si>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</si>
  <si>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</si>
  <si>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</si>
  <si>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</si>
  <si>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</si>
  <si>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</si>
  <si>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</si>
  <si>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</si>
  <si>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</si>
  <si>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</si>
  <si>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</si>
  <si>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</si>
  <si>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</si>
  <si>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</si>
  <si>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</si>
  <si>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</si>
  <si>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</si>
  <si>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</si>
  <si>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</si>
  <si>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</si>
  <si>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</si>
  <si>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</si>
  <si>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</si>
  <si>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</si>
  <si>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</si>
  <si>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</si>
  <si>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</si>
  <si>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</si>
  <si>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</si>
  <si>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</si>
  <si>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</si>
  <si>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</si>
  <si>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</si>
  <si>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</si>
  <si>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</si>
  <si>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</si>
  <si>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</si>
  <si>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</si>
  <si>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</si>
  <si>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</si>
  <si>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</si>
  <si>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</si>
  <si>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</si>
  <si>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</si>
  <si>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</si>
  <si>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</si>
  <si>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</si>
  <si>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</si>
  <si>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</si>
  <si>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</si>
  <si>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</si>
  <si>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</si>
  <si>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</si>
  <si>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</si>
  <si>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</si>
  <si>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</si>
  <si>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</si>
  <si>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</si>
  <si>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</si>
  <si>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</si>
  <si>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</si>
  <si>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</si>
  <si>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</si>
  <si>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</si>
  <si>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</si>
  <si>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</si>
  <si>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</si>
  <si>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</si>
  <si>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</si>
  <si>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</si>
  <si>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</si>
  <si>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</si>
  <si>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</si>
  <si>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</si>
  <si>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</si>
  <si>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</si>
  <si>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</si>
  <si>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</si>
  <si>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</si>
  <si>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</si>
  <si>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</si>
  <si>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</si>
  <si>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</si>
  <si>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</si>
  <si>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</si>
  <si>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</si>
  <si>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</si>
  <si>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</si>
  <si>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</si>
  <si>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</si>
  <si>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</si>
  <si>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</si>
  <si>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</si>
  <si>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</si>
  <si>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</si>
  <si>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</si>
  <si>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</si>
  <si>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</si>
  <si>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</si>
  <si>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</si>
  <si>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</si>
  <si>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</si>
  <si>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</si>
  <si>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</si>
  <si>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</si>
  <si>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</si>
  <si>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</si>
  <si>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</si>
  <si>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</si>
  <si>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</si>
  <si>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</si>
  <si>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</si>
  <si>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</si>
  <si>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</si>
  <si>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</si>
  <si>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</si>
  <si>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</si>
  <si>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</si>
  <si>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</si>
  <si>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</si>
  <si>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</si>
  <si>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</si>
  <si>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</si>
  <si>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</si>
  <si>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</si>
  <si>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</si>
  <si>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</si>
  <si>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</si>
  <si>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</si>
  <si>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</si>
  <si>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</si>
  <si>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</si>
  <si>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</si>
  <si>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</si>
  <si>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</si>
  <si>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</si>
  <si>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</si>
  <si>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</si>
  <si>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</si>
  <si>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</si>
  <si>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</si>
  <si>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</si>
  <si>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</si>
  <si>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</si>
  <si>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</si>
  <si>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</si>
  <si>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</si>
  <si>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</si>
  <si>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</si>
  <si>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</si>
  <si>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</si>
  <si>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</si>
  <si>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</si>
  <si>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</si>
  <si>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</si>
  <si>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</si>
  <si>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</si>
  <si>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</si>
  <si>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</si>
  <si>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</si>
  <si>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</si>
  <si>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</si>
  <si>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</si>
  <si>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</si>
  <si>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</si>
  <si>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</si>
  <si>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</si>
  <si>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</si>
  <si>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</si>
  <si>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</si>
  <si>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</si>
  <si>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</si>
  <si>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</si>
  <si>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</si>
  <si>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</si>
  <si>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</si>
  <si>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</si>
  <si>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</si>
  <si>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</si>
  <si>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</si>
  <si>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</si>
  <si>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</si>
  <si>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</si>
  <si>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</si>
  <si>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</si>
  <si>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</si>
  <si>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</si>
  <si>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</si>
  <si>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</si>
  <si>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</si>
  <si>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</si>
  <si>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</si>
  <si>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</si>
  <si>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</si>
  <si>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</si>
  <si>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</si>
  <si>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</si>
  <si>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</si>
  <si>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</si>
  <si>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</si>
  <si>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</si>
  <si>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</si>
  <si>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</si>
  <si>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</si>
  <si>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</si>
  <si>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</si>
  <si>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</si>
  <si>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</si>
  <si>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</si>
  <si>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</si>
  <si>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</si>
  <si>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</si>
  <si>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</si>
  <si>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</si>
  <si>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</si>
  <si>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</si>
  <si>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</si>
  <si>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</si>
  <si>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</si>
  <si>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</si>
  <si>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</si>
  <si>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</si>
  <si>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</si>
  <si>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</si>
  <si>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</si>
  <si>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</si>
  <si>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</si>
  <si>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</si>
  <si>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</si>
  <si>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</si>
  <si>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</si>
  <si>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</si>
  <si>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</si>
  <si>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</si>
  <si>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</si>
  <si>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</si>
  <si>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</si>
  <si>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</si>
  <si>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</si>
  <si>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</si>
  <si>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</si>
  <si>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</si>
  <si>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</si>
  <si>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</si>
  <si>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</si>
  <si>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</si>
  <si>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</si>
  <si>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</si>
  <si>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</si>
  <si>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</si>
  <si>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</si>
  <si>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</si>
  <si>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</si>
  <si>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</si>
  <si>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</si>
  <si>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</si>
  <si>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</si>
  <si>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</si>
  <si>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</si>
  <si>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</si>
  <si>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</si>
  <si>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</si>
  <si>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</si>
  <si>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</si>
  <si>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</si>
  <si>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</si>
  <si>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</si>
  <si>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</si>
  <si>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</si>
  <si>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</si>
  <si>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</si>
  <si>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</si>
  <si>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</si>
  <si>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</si>
  <si>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</si>
  <si>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</si>
  <si>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</si>
  <si>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</si>
  <si>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</si>
  <si>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</si>
  <si>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</si>
  <si>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</si>
  <si>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</si>
  <si>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</si>
  <si>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</si>
  <si>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</si>
  <si>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</si>
  <si>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</si>
  <si>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</si>
  <si>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</si>
  <si>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</si>
  <si>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</si>
  <si>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</si>
  <si>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</si>
  <si>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</si>
  <si>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</si>
  <si>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</si>
  <si>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</si>
  <si>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</si>
  <si>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</si>
  <si>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</si>
  <si>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</si>
  <si>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</si>
  <si>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</si>
  <si>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</si>
  <si>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</si>
  <si>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</si>
  <si>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</si>
  <si>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</si>
  <si>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</si>
  <si>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</si>
  <si>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</si>
  <si>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</si>
  <si>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</si>
  <si>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</si>
  <si>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</si>
  <si>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</si>
  <si>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</si>
  <si>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</si>
  <si>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</si>
  <si>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</si>
  <si>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</si>
  <si>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</si>
  <si>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</si>
  <si>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</si>
  <si>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</si>
  <si>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</si>
  <si>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</si>
  <si>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</si>
  <si>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</si>
  <si>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</si>
  <si>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</si>
  <si>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</si>
  <si>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</si>
  <si>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</si>
  <si>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</si>
  <si>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</si>
  <si>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</si>
  <si>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</si>
  <si>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</si>
  <si>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</si>
  <si>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</si>
  <si>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</si>
  <si>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</si>
  <si>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</si>
  <si>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</si>
  <si>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</si>
  <si>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</si>
  <si>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</si>
  <si>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</si>
  <si>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</si>
  <si>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</si>
  <si>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</si>
  <si>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</si>
  <si>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</si>
  <si>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</si>
  <si>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</si>
  <si>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</si>
  <si>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</si>
  <si>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</si>
  <si>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</si>
  <si>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</si>
  <si>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</si>
  <si>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</si>
  <si>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</si>
  <si>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</si>
  <si>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</si>
  <si>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</si>
  <si>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</si>
  <si>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</si>
  <si>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</si>
  <si>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</si>
  <si>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</si>
  <si>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</si>
  <si>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</si>
  <si>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</si>
  <si>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</si>
  <si>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</si>
  <si>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</si>
  <si>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</si>
  <si>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</si>
  <si>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</si>
  <si>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</si>
  <si>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</si>
  <si>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</si>
  <si>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</si>
  <si>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</si>
  <si>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</si>
  <si>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</si>
  <si>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</si>
  <si>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</si>
  <si>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</si>
  <si>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</si>
  <si>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</si>
  <si>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</si>
  <si>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</si>
  <si>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</si>
  <si>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</si>
  <si>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</si>
  <si>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</si>
  <si>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</si>
  <si>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</si>
  <si>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</si>
  <si>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</si>
  <si>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</si>
  <si>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</si>
  <si>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</si>
  <si>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</si>
  <si>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</si>
  <si>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</si>
  <si>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</si>
  <si>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</si>
  <si>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</si>
  <si>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</si>
  <si>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</si>
  <si>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</si>
  <si>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</si>
  <si>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</si>
  <si>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</si>
  <si>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</si>
  <si>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</si>
  <si>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</si>
  <si>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</si>
  <si>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</si>
  <si>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</si>
  <si>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</si>
  <si>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</si>
  <si>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</si>
  <si>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</si>
  <si>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</si>
  <si>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</si>
  <si>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</si>
  <si>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</si>
  <si>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</si>
  <si>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</si>
  <si>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</si>
  <si>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</si>
  <si>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</si>
  <si>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</si>
  <si>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</si>
  <si>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</si>
  <si>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</si>
  <si>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</si>
  <si>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</si>
  <si>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</si>
  <si>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</si>
  <si>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</si>
  <si>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</si>
  <si>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</si>
  <si>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</si>
  <si>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</si>
  <si>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</si>
  <si>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</si>
  <si>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</si>
  <si>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</si>
  <si>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</si>
  <si>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</si>
  <si>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</si>
  <si>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</si>
  <si>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</si>
  <si>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</si>
  <si>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</si>
  <si>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</si>
  <si>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</si>
  <si>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</si>
  <si>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</si>
  <si>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</si>
  <si>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</si>
  <si>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</si>
  <si>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</si>
  <si>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</si>
  <si>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</si>
  <si>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</si>
  <si>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</si>
  <si>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</si>
  <si>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</si>
  <si>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</si>
  <si>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</si>
  <si>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</si>
  <si>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</si>
  <si>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</si>
  <si>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</si>
  <si>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</si>
  <si>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</si>
  <si>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</si>
  <si>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</si>
  <si>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</si>
  <si>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</si>
  <si>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</si>
  <si>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</si>
  <si>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</si>
  <si>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</si>
  <si>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</si>
  <si>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</si>
  <si>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</si>
  <si>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</si>
  <si>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</si>
  <si>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</si>
  <si>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</si>
  <si>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</si>
  <si>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</si>
  <si>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</si>
  <si>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</si>
  <si>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</si>
  <si>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</si>
  <si>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</si>
  <si>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</si>
  <si>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</si>
  <si>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</si>
  <si>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</si>
  <si>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</si>
  <si>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</si>
  <si>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</si>
  <si>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</si>
  <si>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</si>
  <si>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</si>
  <si>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</si>
  <si>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</si>
  <si>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</si>
  <si>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</si>
  <si>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</si>
  <si>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</si>
  <si>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</si>
  <si>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</si>
  <si>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</si>
  <si>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</si>
  <si>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</si>
  <si>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</si>
  <si>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</si>
  <si>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</si>
  <si>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</si>
  <si>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</si>
  <si>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</si>
  <si>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</si>
  <si>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</si>
  <si>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</si>
  <si>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</si>
  <si>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</si>
  <si>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</si>
  <si>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</si>
  <si>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</si>
  <si>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</si>
  <si>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</si>
  <si>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</si>
  <si>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</si>
  <si>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</si>
  <si>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</si>
  <si>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</si>
  <si>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</si>
  <si>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</si>
  <si>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</si>
  <si>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</si>
  <si>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</si>
  <si>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</si>
  <si>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</si>
  <si>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</si>
  <si>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</si>
  <si>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</si>
  <si>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</si>
  <si>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</si>
  <si>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</si>
  <si>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</si>
  <si>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</si>
  <si>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</si>
  <si>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</si>
  <si>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</si>
  <si>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</si>
  <si>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</si>
  <si>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</si>
  <si>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</si>
  <si>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</si>
  <si>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</si>
  <si>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</si>
  <si>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</si>
  <si>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</si>
  <si>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</si>
  <si>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</si>
  <si>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</si>
  <si>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</si>
  <si>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</si>
  <si>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</si>
  <si>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</si>
  <si>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</si>
  <si>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</si>
  <si>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</si>
  <si>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</si>
  <si>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</si>
  <si>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</si>
  <si>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</si>
  <si>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</si>
  <si>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</si>
  <si>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</si>
  <si>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</si>
  <si>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</si>
  <si>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</si>
  <si>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</si>
  <si>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</si>
  <si>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</si>
  <si>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</si>
  <si>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</si>
  <si>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</si>
  <si>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</si>
  <si>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</si>
  <si>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</si>
  <si>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</si>
  <si>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</si>
  <si>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</si>
  <si>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</si>
  <si>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</si>
  <si>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</si>
  <si>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</si>
  <si>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</si>
  <si>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</si>
  <si>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</si>
  <si>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</si>
  <si>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</si>
  <si>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</si>
  <si>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</si>
  <si>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</si>
  <si>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</si>
  <si>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</si>
  <si>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</si>
  <si>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</si>
  <si>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</si>
  <si>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</si>
  <si>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</si>
  <si>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</si>
  <si>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</si>
  <si>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</si>
  <si>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</si>
  <si>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</si>
  <si>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</si>
  <si>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</si>
  <si>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</si>
  <si>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</si>
  <si>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</si>
  <si>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</si>
  <si>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</si>
  <si>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</si>
  <si>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</si>
  <si>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</si>
  <si>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</si>
  <si>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</si>
  <si>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</si>
  <si>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</si>
  <si>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</si>
  <si>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</si>
  <si>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</si>
  <si>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</si>
  <si>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</si>
  <si>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</si>
  <si>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</si>
  <si>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</si>
  <si>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</si>
  <si>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</si>
  <si>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</si>
  <si>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</si>
  <si>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</si>
  <si>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</si>
  <si>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</si>
  <si>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</si>
  <si>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</si>
  <si>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</si>
  <si>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</si>
  <si>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</si>
  <si>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</si>
  <si>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</si>
  <si>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</si>
  <si>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</si>
  <si>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</si>
  <si>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</si>
  <si>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</si>
  <si>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</si>
  <si>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</si>
  <si>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</si>
  <si>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</si>
  <si>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</si>
  <si>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</si>
  <si>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</si>
  <si>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</si>
  <si>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</si>
  <si>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</si>
  <si>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</si>
  <si>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</si>
  <si>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</si>
  <si>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</si>
  <si>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</si>
  <si>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</si>
  <si>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</si>
  <si>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</si>
  <si>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</si>
  <si>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</si>
  <si>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</si>
  <si>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</si>
  <si>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</si>
  <si>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</si>
  <si>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</si>
  <si>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</si>
  <si>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</si>
  <si>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</si>
  <si>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</si>
  <si>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</si>
  <si>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</si>
  <si>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</si>
  <si>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</si>
  <si>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</si>
  <si>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</si>
  <si>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</si>
  <si>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</si>
  <si>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</si>
  <si>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</si>
  <si>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</si>
  <si>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</si>
  <si>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</si>
  <si>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</si>
  <si>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</si>
  <si>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</si>
  <si>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</si>
  <si>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</si>
  <si>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</si>
  <si>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</si>
  <si>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</si>
  <si>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</si>
  <si>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</si>
  <si>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</si>
  <si>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</si>
  <si>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</si>
  <si>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</si>
  <si>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</si>
  <si>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</si>
  <si>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</si>
  <si>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</si>
  <si>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</si>
  <si>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</si>
  <si>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</si>
  <si>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</si>
  <si>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</si>
  <si>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</si>
  <si>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</si>
  <si>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</si>
  <si>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</si>
  <si>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</si>
  <si>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</si>
  <si>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</si>
  <si>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</si>
  <si>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</si>
  <si>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</si>
  <si>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</si>
  <si>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</si>
  <si>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</si>
  <si>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</si>
  <si>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</si>
  <si>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</si>
  <si>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</si>
  <si>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</si>
  <si>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</si>
  <si>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</si>
  <si>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</si>
  <si>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</si>
  <si>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</si>
  <si>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</si>
  <si>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</si>
  <si>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</si>
  <si>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</si>
  <si>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</si>
  <si>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</si>
  <si>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</si>
  <si>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</si>
  <si>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</si>
  <si>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</si>
  <si>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</si>
  <si>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</si>
  <si>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</si>
  <si>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</si>
  <si>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</si>
  <si>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</si>
  <si>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</si>
  <si>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</si>
  <si>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</si>
  <si>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</si>
  <si>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</si>
  <si>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</si>
  <si>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</si>
  <si>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</si>
  <si>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</si>
  <si>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</si>
  <si>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</si>
  <si>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</si>
  <si>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</si>
  <si>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</si>
  <si>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</si>
  <si>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</si>
  <si>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</si>
  <si>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</si>
  <si>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</si>
  <si>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</si>
  <si>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</si>
  <si>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</si>
  <si>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</si>
  <si>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</si>
  <si>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</si>
  <si>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</si>
  <si>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</si>
  <si>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</si>
  <si>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</si>
  <si>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</si>
  <si>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</si>
  <si>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</si>
  <si>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</si>
  <si>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</si>
  <si>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</si>
  <si>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</si>
  <si>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</si>
  <si>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</si>
  <si>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</si>
  <si>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</si>
  <si>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</si>
  <si>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</si>
  <si>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</si>
  <si>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</si>
  <si>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</si>
  <si>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</si>
  <si>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</si>
  <si>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</si>
  <si>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</si>
  <si>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</si>
  <si>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</si>
  <si>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</si>
  <si>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</si>
  <si>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</si>
  <si>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</si>
  <si>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</si>
  <si>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</si>
  <si>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</si>
  <si>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</si>
  <si>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</si>
  <si>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</si>
  <si>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</si>
  <si>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</si>
  <si>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</si>
  <si>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</si>
  <si>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</si>
  <si>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</si>
  <si>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</si>
  <si>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</si>
  <si>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</si>
  <si>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</si>
  <si>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</si>
  <si>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</si>
  <si>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</si>
  <si>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</si>
  <si>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</si>
  <si>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</si>
  <si>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</si>
  <si>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</si>
  <si>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</si>
  <si>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</si>
  <si>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</si>
  <si>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</si>
  <si>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</si>
  <si>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</si>
  <si>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</si>
  <si>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</si>
  <si>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</si>
  <si>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</si>
  <si>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</si>
  <si>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</si>
  <si>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</si>
  <si>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</si>
  <si>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</si>
  <si>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</si>
  <si>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</si>
  <si>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</si>
  <si>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</si>
  <si>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</si>
  <si>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</si>
  <si>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</si>
  <si>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</si>
  <si>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</si>
  <si>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</si>
  <si>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</si>
  <si>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</si>
  <si>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</si>
  <si>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</si>
  <si>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</si>
  <si>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</si>
  <si>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</si>
  <si>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</si>
  <si>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</si>
  <si>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</si>
  <si>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</si>
  <si>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</si>
  <si>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</si>
  <si>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</si>
  <si>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</si>
  <si>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</si>
  <si>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</si>
  <si>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</si>
  <si>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</si>
  <si>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</si>
  <si>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</si>
  <si>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</si>
  <si>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</si>
  <si>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</si>
  <si>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</si>
  <si>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</si>
  <si>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</si>
  <si>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</si>
  <si>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</si>
  <si>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</si>
  <si>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</si>
  <si>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</si>
  <si>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</si>
  <si>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</si>
  <si>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</si>
  <si>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</si>
  <si>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</si>
  <si>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</si>
  <si>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</si>
  <si>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</si>
  <si>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</si>
  <si>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</si>
  <si>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</si>
  <si>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</si>
  <si>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</si>
  <si>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</si>
  <si>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</si>
  <si>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</si>
  <si>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</si>
  <si>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</si>
  <si>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</si>
  <si>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</si>
  <si>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</si>
  <si>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</si>
  <si>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</si>
  <si>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</si>
  <si>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</si>
  <si>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</si>
  <si>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</si>
  <si>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</si>
  <si>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</si>
  <si>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</si>
  <si>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</si>
  <si>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</si>
  <si>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</si>
  <si>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</si>
  <si>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</si>
  <si>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</si>
  <si>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</si>
  <si>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</si>
  <si>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</si>
  <si>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</si>
  <si>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</si>
  <si>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</si>
  <si>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</si>
  <si>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</si>
  <si>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</si>
  <si>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</si>
  <si>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</si>
  <si>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</si>
  <si>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</si>
  <si>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</si>
  <si>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</si>
  <si>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</si>
  <si>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</si>
  <si>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</si>
  <si>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</si>
  <si>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</si>
  <si>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</si>
  <si>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</si>
  <si>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</si>
  <si>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</si>
  <si>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</si>
  <si>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</si>
  <si>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</si>
  <si>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</si>
  <si>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</si>
  <si>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</si>
  <si>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</si>
  <si>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</si>
  <si>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</si>
  <si>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</si>
  <si>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</si>
  <si>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</si>
  <si>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</si>
  <si>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</si>
  <si>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</si>
  <si>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</si>
  <si>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</si>
  <si>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</si>
  <si>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</si>
  <si>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</si>
  <si>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</si>
  <si>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</si>
  <si>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</si>
  <si>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</si>
  <si>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</si>
  <si>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</si>
  <si>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</si>
  <si>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</si>
  <si>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</si>
  <si>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</si>
  <si>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</si>
  <si>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</si>
  <si>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</si>
  <si>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</si>
  <si>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</si>
  <si>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</si>
  <si>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</si>
  <si>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</si>
  <si>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</si>
  <si>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</si>
  <si>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</si>
  <si>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</si>
  <si>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</si>
  <si>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</si>
  <si>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</si>
  <si>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</si>
  <si>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</si>
  <si>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</si>
  <si>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</si>
  <si>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</si>
  <si>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</si>
  <si>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</si>
  <si>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</si>
  <si>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</si>
  <si>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</si>
  <si>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</si>
  <si>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</si>
  <si>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</si>
  <si>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</si>
  <si>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</si>
  <si>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</si>
  <si>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</si>
  <si>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</si>
  <si>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</si>
  <si>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</si>
  <si>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</si>
  <si>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</si>
  <si>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</si>
  <si>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</si>
  <si>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</si>
  <si>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</si>
  <si>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</si>
  <si>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</si>
  <si>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</si>
  <si>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</si>
  <si>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</si>
  <si>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</si>
  <si>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</si>
  <si>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</si>
  <si>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</si>
  <si>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</si>
  <si>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</si>
  <si>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</si>
  <si>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</si>
  <si>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</si>
  <si>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</si>
  <si>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</si>
  <si>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</si>
  <si>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</si>
  <si>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</si>
  <si>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</si>
  <si>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</si>
  <si>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</si>
  <si>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</si>
  <si>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</si>
  <si>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</si>
  <si>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</si>
  <si>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</si>
  <si>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</si>
  <si>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</si>
  <si>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</si>
  <si>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</si>
  <si>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</si>
  <si>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</si>
  <si>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</si>
  <si>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</si>
  <si>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</si>
  <si>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</si>
  <si>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</si>
  <si>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</si>
  <si>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</si>
  <si>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</si>
  <si>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</si>
  <si>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</si>
  <si>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</si>
  <si>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</si>
  <si>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</si>
  <si>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</si>
  <si>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</si>
  <si>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</si>
  <si>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</si>
  <si>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</si>
  <si>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</si>
  <si>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</si>
  <si>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</si>
  <si>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</si>
  <si>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</si>
  <si>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</si>
  <si>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</si>
  <si>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</si>
  <si>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</si>
  <si>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</si>
  <si>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</si>
  <si>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</si>
  <si>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</si>
  <si>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</si>
  <si>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</si>
  <si>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</si>
  <si>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</si>
  <si>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</si>
  <si>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</si>
  <si>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</si>
  <si>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</si>
  <si>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</si>
  <si>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</si>
  <si>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</si>
  <si>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</si>
  <si>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</si>
  <si>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</si>
  <si>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</si>
  <si>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</si>
  <si>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</si>
  <si>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</si>
  <si>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</si>
  <si>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</si>
  <si>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</si>
  <si>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</si>
  <si>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</si>
  <si>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</si>
  <si>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</si>
  <si>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</si>
  <si>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</si>
  <si>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</si>
  <si>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</si>
  <si>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</si>
  <si>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</si>
  <si>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</si>
  <si>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</si>
  <si>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</si>
  <si>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</si>
  <si>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</si>
  <si>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</si>
  <si>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</si>
  <si>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</si>
  <si>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</si>
  <si>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</si>
  <si>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</si>
  <si>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</si>
  <si>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</si>
  <si>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</si>
  <si>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</si>
  <si>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</si>
  <si>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</si>
  <si>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</si>
  <si>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</si>
  <si>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</si>
  <si>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</si>
  <si>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</si>
  <si>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</si>
  <si>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</si>
  <si>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</si>
  <si>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</si>
  <si>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</si>
  <si>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</si>
  <si>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</si>
  <si>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</si>
  <si>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</si>
  <si>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</si>
  <si>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</si>
  <si>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</si>
  <si>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</si>
  <si>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</si>
  <si>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</si>
  <si>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</si>
  <si>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</si>
  <si>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</si>
  <si>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</si>
  <si>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</si>
  <si>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</si>
  <si>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</si>
  <si>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</si>
  <si>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</si>
  <si>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</si>
  <si>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</si>
  <si>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</si>
  <si>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</si>
  <si>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</si>
  <si>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</si>
  <si>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</si>
  <si>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</si>
  <si>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</si>
  <si>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</si>
  <si>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</si>
  <si>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</si>
  <si>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</si>
  <si>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</si>
  <si>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</si>
  <si>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</si>
  <si>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</si>
  <si>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</si>
  <si>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</si>
  <si>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</si>
  <si>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</si>
  <si>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</si>
  <si>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</si>
  <si>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</si>
  <si>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</si>
  <si>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</si>
  <si>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</si>
  <si>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</si>
  <si>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</si>
  <si>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</si>
  <si>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</si>
  <si>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</si>
  <si>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</si>
  <si>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</si>
  <si>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</si>
  <si>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</si>
  <si>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</si>
  <si>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</si>
  <si>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</si>
  <si>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</si>
  <si>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</si>
  <si>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</si>
  <si>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</si>
  <si>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</si>
  <si>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</si>
  <si>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</si>
  <si>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</si>
  <si>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</si>
  <si>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</si>
  <si>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</si>
  <si>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</si>
  <si>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</si>
  <si>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</si>
  <si>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</si>
  <si>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</si>
  <si>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</si>
  <si>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</si>
  <si>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</si>
  <si>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</si>
  <si>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</si>
  <si>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</si>
  <si>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</si>
  <si>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</si>
  <si>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</si>
  <si>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</si>
  <si>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</si>
  <si>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</si>
  <si>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</si>
  <si>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</si>
  <si>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</si>
  <si>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</si>
  <si>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</si>
  <si>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</si>
  <si>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</si>
  <si>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</si>
  <si>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</si>
  <si>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</si>
  <si>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</si>
  <si>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</si>
  <si>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</si>
  <si>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</si>
  <si>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</si>
  <si>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</si>
  <si>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</si>
  <si>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</si>
  <si>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</si>
  <si>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</si>
  <si>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</si>
  <si>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</si>
  <si>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</si>
  <si>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</si>
  <si>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</si>
  <si>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</si>
  <si>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</si>
  <si>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</si>
  <si>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</si>
  <si>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</si>
  <si>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</si>
  <si>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</si>
  <si>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</si>
  <si>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</si>
  <si>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</si>
  <si>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</si>
  <si>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</si>
  <si>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</si>
  <si>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</si>
  <si>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</si>
  <si>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</si>
  <si>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</si>
  <si>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</si>
  <si>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</si>
  <si>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</si>
  <si>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</si>
  <si>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</si>
  <si>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</si>
  <si>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</si>
  <si>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</si>
  <si>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</si>
  <si>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</si>
  <si>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</si>
  <si>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</si>
  <si>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</si>
  <si>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</si>
  <si>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</si>
  <si>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</si>
  <si>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</si>
  <si>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</si>
  <si>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</si>
  <si>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</si>
  <si>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</si>
  <si>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</si>
  <si>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</si>
  <si>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</si>
  <si>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</si>
  <si>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</si>
  <si>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</si>
  <si>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</si>
  <si>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</si>
  <si>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</si>
  <si>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</si>
  <si>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</si>
  <si>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</si>
  <si>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</si>
  <si>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</si>
  <si>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</si>
  <si>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</si>
  <si>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</si>
  <si>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</si>
  <si>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</si>
  <si>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</si>
  <si>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</si>
  <si>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</si>
  <si>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</si>
  <si>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</si>
  <si>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</si>
  <si>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</si>
  <si>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</si>
  <si>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</si>
  <si>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</si>
  <si>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</si>
  <si>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</si>
  <si>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</si>
  <si>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</si>
  <si>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</si>
  <si>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</si>
  <si>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</si>
  <si>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</si>
  <si>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</si>
  <si>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</si>
  <si>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</si>
  <si>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</si>
  <si>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</si>
  <si>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</si>
  <si>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</si>
  <si>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</si>
  <si>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</si>
  <si>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</si>
  <si>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</si>
  <si>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</si>
  <si>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</si>
  <si>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</si>
  <si>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</si>
  <si>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</si>
  <si>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</si>
  <si>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</si>
  <si>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</si>
  <si>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</si>
  <si>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</si>
  <si>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</si>
  <si>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</si>
  <si>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</si>
  <si>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</si>
  <si>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</si>
  <si>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</si>
  <si>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</si>
  <si>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</si>
  <si>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</si>
  <si>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</si>
  <si>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</si>
  <si>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</si>
  <si>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</si>
  <si>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</si>
  <si>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</si>
  <si>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</si>
  <si>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</si>
  <si>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</si>
  <si>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</si>
  <si>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</si>
  <si>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</si>
  <si>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</si>
  <si>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</si>
  <si>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</si>
  <si>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</si>
  <si>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</si>
  <si>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</si>
  <si>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</si>
  <si>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</si>
  <si>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</si>
  <si>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</si>
  <si>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</si>
  <si>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</si>
  <si>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</si>
  <si>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</si>
  <si>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</si>
  <si>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</si>
  <si>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</si>
  <si>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</si>
  <si>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</si>
  <si>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</si>
  <si>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</si>
  <si>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</si>
  <si>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</si>
  <si>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</si>
  <si>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</si>
  <si>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</si>
  <si>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</si>
  <si>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</si>
  <si>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</si>
  <si>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</si>
  <si>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</si>
  <si>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</si>
  <si>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</si>
  <si>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</si>
  <si>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</si>
  <si>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</si>
  <si>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</si>
  <si>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</si>
  <si>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</si>
  <si>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</si>
  <si>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</si>
  <si>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</si>
  <si>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</si>
  <si>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</si>
  <si>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</si>
  <si>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</si>
  <si>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</si>
  <si>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</si>
  <si>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</si>
  <si>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</si>
  <si>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</si>
  <si>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</si>
  <si>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</si>
  <si>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</si>
  <si>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</si>
  <si>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</si>
  <si>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</si>
  <si>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</si>
  <si>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</si>
  <si>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</si>
  <si>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</si>
  <si>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</si>
  <si>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</si>
  <si>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</si>
  <si>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</si>
  <si>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</si>
  <si>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</si>
  <si>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</si>
  <si>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</si>
  <si>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</si>
  <si>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</si>
  <si>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</si>
  <si>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</si>
  <si>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</si>
  <si>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</si>
  <si>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</si>
  <si>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</si>
  <si>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</si>
  <si>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</si>
  <si>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</si>
  <si>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</si>
  <si>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</si>
  <si>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</si>
  <si>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</si>
  <si>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</si>
  <si>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</si>
  <si>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</si>
  <si>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</si>
  <si>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</si>
  <si>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</si>
  <si>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</si>
  <si>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</si>
  <si>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</si>
  <si>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</si>
  <si>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</si>
  <si>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</si>
  <si>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</si>
  <si>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</si>
  <si>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</si>
  <si>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</si>
  <si>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</si>
  <si>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</si>
  <si>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</si>
  <si>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</si>
  <si>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</si>
  <si>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</si>
  <si>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</si>
  <si>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</si>
  <si>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</si>
  <si>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</si>
  <si>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</si>
  <si>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</si>
  <si>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</si>
  <si>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</si>
  <si>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</si>
  <si>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</si>
  <si>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</si>
  <si>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</si>
  <si>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</si>
  <si>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</si>
  <si>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</si>
  <si>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</si>
  <si>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</si>
  <si>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</si>
  <si>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</si>
  <si>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</si>
  <si>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</si>
  <si>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</si>
  <si>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</si>
  <si>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</si>
  <si>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</si>
  <si>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</si>
  <si>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</si>
  <si>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</si>
  <si>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</si>
  <si>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</si>
  <si>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</si>
  <si>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</si>
  <si>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</si>
  <si>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</si>
  <si>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</si>
  <si>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</si>
  <si>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</si>
  <si>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</si>
  <si>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</si>
  <si>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</si>
  <si>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</si>
  <si>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</si>
  <si>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</si>
  <si>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</si>
  <si>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</si>
  <si>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</si>
  <si>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</si>
  <si>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</si>
  <si>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</si>
  <si>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</si>
  <si>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</si>
  <si>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</si>
  <si>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</si>
  <si>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</si>
  <si>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</si>
  <si>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</si>
  <si>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</si>
  <si>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</si>
  <si>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</si>
  <si>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</si>
  <si>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</si>
  <si>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</si>
  <si>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</si>
  <si>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</si>
  <si>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</si>
  <si>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</si>
  <si>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</si>
  <si>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</si>
  <si>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</si>
  <si>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</si>
  <si>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</si>
  <si>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</si>
  <si>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</si>
  <si>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</si>
  <si>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</si>
  <si>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</si>
  <si>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</si>
  <si>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</si>
  <si>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</si>
  <si>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</si>
  <si>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</si>
  <si>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</si>
  <si>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</si>
  <si>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</si>
  <si>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</si>
  <si>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</si>
  <si>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</si>
  <si>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</si>
  <si>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</si>
  <si>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</si>
  <si>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</si>
  <si>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</si>
  <si>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</si>
  <si>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</si>
  <si>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</si>
  <si>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</si>
  <si>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</si>
  <si>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</si>
  <si>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</si>
  <si>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</si>
  <si>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</si>
  <si>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</si>
  <si>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</si>
  <si>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</si>
  <si>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</si>
  <si>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</si>
  <si>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</si>
  <si>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</si>
  <si>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</si>
  <si>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</si>
  <si>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</si>
  <si>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</si>
  <si>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</si>
  <si>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</si>
  <si>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</si>
  <si>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</si>
  <si>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</si>
  <si>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</si>
  <si>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</si>
  <si>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</si>
  <si>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</si>
  <si>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</si>
  <si>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</si>
  <si>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</si>
  <si>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</si>
  <si>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</si>
  <si>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</si>
  <si>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</si>
  <si>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</si>
  <si>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</si>
  <si>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</si>
  <si>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</si>
  <si>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</si>
  <si>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</si>
  <si>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</si>
  <si>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</si>
  <si>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</si>
  <si>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</si>
  <si>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</si>
  <si>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</si>
  <si>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</si>
  <si>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</si>
  <si>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</si>
  <si>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</si>
  <si>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</si>
  <si>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</si>
  <si>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</si>
  <si>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</si>
  <si>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</si>
  <si>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</si>
  <si>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</si>
  <si>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</si>
  <si>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</si>
  <si>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</si>
  <si>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</si>
  <si>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</si>
  <si>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</si>
  <si>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</si>
  <si>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</si>
  <si>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</si>
  <si>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</si>
  <si>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</si>
  <si>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</si>
  <si>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</si>
  <si>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</si>
  <si>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</si>
  <si>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</si>
  <si>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</si>
  <si>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</si>
  <si>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</si>
  <si>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</si>
  <si>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</si>
  <si>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</si>
  <si>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</si>
  <si>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</si>
  <si>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</si>
  <si>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</si>
  <si>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</si>
  <si>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</si>
  <si>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</si>
  <si>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</si>
  <si>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</si>
  <si>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</si>
  <si>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</si>
  <si>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</si>
  <si>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</si>
  <si>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</si>
  <si>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</si>
  <si>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</si>
  <si>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</si>
  <si>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</si>
  <si>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</si>
  <si>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</si>
  <si>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</si>
  <si>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</si>
  <si>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</si>
  <si>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</si>
  <si>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</si>
  <si>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</si>
  <si>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</si>
  <si>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</si>
  <si>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</si>
  <si>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</si>
  <si>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</si>
  <si>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</si>
  <si>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</si>
  <si>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</si>
  <si>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</si>
  <si>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</si>
  <si>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</si>
  <si>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</si>
  <si>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</si>
  <si>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</si>
  <si>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</si>
  <si>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</si>
  <si>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</si>
  <si>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</si>
  <si>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</si>
  <si>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</si>
  <si>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</si>
  <si>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</si>
  <si>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</si>
  <si>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</si>
  <si>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</si>
  <si>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</si>
  <si>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</si>
  <si>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</si>
  <si>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</si>
  <si>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</si>
  <si>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</si>
  <si>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</si>
  <si>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</si>
  <si>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</si>
  <si>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</si>
  <si>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</si>
  <si>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</si>
  <si>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</si>
  <si>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</si>
  <si>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</si>
  <si>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</si>
  <si>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</si>
  <si>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</si>
  <si>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</si>
  <si>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</si>
  <si>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</si>
  <si>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</si>
  <si>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</si>
  <si>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</si>
  <si>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</si>
  <si>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</si>
  <si>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</si>
  <si>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</si>
  <si>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</si>
  <si>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</si>
  <si>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</si>
  <si>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</si>
  <si>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</si>
  <si>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</si>
  <si>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</si>
  <si>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</si>
  <si>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</si>
  <si>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</si>
  <si>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</si>
  <si>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</si>
  <si>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</si>
  <si>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</si>
  <si>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</si>
  <si>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</si>
  <si>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</si>
  <si>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</si>
  <si>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</si>
  <si>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</si>
  <si>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</si>
  <si>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</si>
  <si>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</si>
  <si>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</si>
  <si>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</si>
  <si>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</si>
  <si>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</si>
  <si>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</si>
  <si>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</si>
  <si>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</si>
  <si>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</si>
  <si>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</si>
  <si>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</si>
  <si>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</si>
  <si>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</si>
  <si>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</si>
  <si>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</si>
  <si>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</si>
  <si>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</si>
  <si>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</si>
  <si>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</si>
  <si>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</si>
  <si>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</si>
  <si>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</si>
  <si>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</si>
  <si>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</si>
  <si>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</si>
  <si>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</si>
  <si>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</si>
  <si>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</si>
  <si>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</si>
  <si>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</si>
  <si>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</si>
  <si>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</si>
  <si>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</si>
  <si>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</si>
  <si>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</si>
  <si>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</si>
  <si>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</si>
  <si>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</si>
  <si>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</si>
  <si>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</si>
  <si>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</si>
  <si>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</si>
  <si>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</si>
  <si>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</si>
  <si>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</si>
  <si>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</si>
  <si>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</si>
  <si>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</si>
  <si>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</si>
  <si>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</si>
  <si>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</si>
  <si>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</si>
  <si>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</si>
  <si>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</si>
  <si>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</si>
  <si>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</si>
  <si>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</si>
  <si>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</si>
  <si>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</si>
  <si>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</si>
  <si>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</si>
  <si>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</si>
  <si>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</si>
  <si>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</si>
  <si>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</si>
  <si>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</si>
  <si>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</si>
  <si>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</si>
  <si>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</si>
  <si>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</si>
  <si>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</si>
  <si>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</si>
  <si>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</si>
  <si>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</si>
  <si>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</si>
  <si>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</si>
  <si>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</si>
  <si>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</si>
  <si>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</si>
  <si>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</si>
  <si>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</si>
  <si>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</si>
  <si>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</si>
  <si>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</si>
  <si>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</si>
  <si>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</si>
  <si>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</si>
  <si>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</si>
  <si>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</si>
  <si>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</si>
  <si>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</si>
  <si>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</si>
  <si>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</si>
  <si>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</si>
  <si>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</si>
  <si>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</si>
  <si>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</si>
  <si>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</si>
  <si>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</si>
  <si>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</si>
  <si>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</si>
  <si>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</si>
  <si>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</si>
  <si>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</si>
  <si>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</si>
  <si>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</si>
  <si>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</si>
  <si>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</si>
  <si>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</si>
  <si>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</si>
  <si>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</si>
  <si>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</si>
  <si>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</si>
  <si>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</si>
  <si>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</si>
  <si>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</si>
  <si>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</si>
  <si>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</si>
  <si>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</si>
  <si>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</si>
  <si>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</si>
  <si>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</si>
  <si>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</si>
  <si>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</si>
  <si>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</si>
  <si>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</si>
  <si>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</si>
  <si>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</si>
  <si>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</si>
  <si>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</si>
  <si>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</si>
  <si>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</si>
  <si>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</si>
  <si>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</si>
  <si>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</si>
  <si>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</si>
  <si>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</si>
  <si>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</si>
  <si>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</si>
  <si>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</si>
  <si>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</si>
  <si>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</si>
  <si>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</si>
  <si>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</si>
  <si>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</si>
  <si>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</si>
  <si>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</si>
  <si>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</si>
  <si>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</si>
  <si>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</si>
  <si>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</si>
  <si>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</si>
  <si>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</si>
  <si>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</si>
  <si>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</si>
  <si>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</si>
  <si>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</si>
  <si>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</si>
  <si>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</si>
  <si>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</si>
  <si>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</si>
  <si>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</si>
  <si>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</si>
  <si>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</si>
  <si>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</si>
  <si>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</si>
  <si>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</si>
  <si>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</si>
  <si>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</si>
  <si>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</si>
  <si>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</si>
  <si>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</si>
  <si>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</si>
  <si>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</si>
  <si>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</si>
  <si>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</si>
  <si>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</si>
  <si>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</si>
  <si>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</si>
  <si>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</si>
  <si>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</si>
  <si>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</si>
  <si>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</si>
  <si>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</si>
  <si>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</si>
  <si>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</si>
  <si>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</si>
  <si>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</si>
  <si>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</si>
  <si>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</si>
  <si>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</si>
  <si>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</si>
  <si>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</si>
  <si>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</si>
  <si>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</si>
  <si>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</si>
  <si>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</si>
  <si>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</si>
  <si>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</si>
  <si>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</si>
  <si>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</si>
  <si>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</si>
  <si>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</si>
  <si>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</si>
  <si>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</si>
  <si>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</si>
  <si>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</si>
  <si>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</si>
  <si>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</si>
  <si>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</si>
  <si>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</si>
  <si>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</si>
  <si>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</si>
  <si>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</si>
  <si>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</si>
  <si>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</si>
  <si>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</si>
  <si>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</si>
  <si>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</si>
  <si>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</si>
  <si>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</si>
  <si>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</si>
  <si>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</si>
  <si>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</si>
  <si>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</si>
  <si>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</si>
  <si>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</si>
  <si>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</si>
  <si>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</si>
  <si>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</si>
  <si>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</si>
  <si>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</si>
  <si>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</si>
  <si>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</si>
  <si>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</si>
  <si>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</si>
  <si>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</si>
  <si>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</si>
  <si>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</si>
  <si>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</si>
  <si>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</si>
  <si>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</si>
  <si>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</si>
  <si>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</si>
  <si>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</si>
  <si>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</si>
  <si>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</si>
  <si>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</si>
  <si>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</si>
  <si>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</si>
  <si>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</si>
  <si>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</si>
  <si>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</si>
  <si>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</si>
  <si>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</si>
  <si>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</si>
  <si>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</si>
  <si>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</si>
  <si>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</si>
  <si>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</si>
  <si>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</si>
  <si>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</si>
  <si>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</si>
  <si>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</si>
  <si>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</si>
  <si>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</si>
  <si>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</si>
  <si>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</si>
  <si>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</si>
  <si>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</si>
  <si>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</si>
  <si>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</si>
  <si>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</si>
  <si>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</si>
  <si>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</si>
  <si>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</si>
  <si>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</si>
  <si>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</si>
  <si>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</si>
  <si>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</si>
  <si>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</si>
  <si>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</si>
  <si>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</si>
  <si>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</si>
  <si>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</si>
  <si>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</si>
  <si>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</si>
  <si>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</si>
  <si>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</si>
  <si>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</si>
  <si>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</si>
  <si>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</si>
  <si>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</si>
  <si>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</si>
  <si>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</si>
  <si>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</si>
  <si>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</si>
  <si>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</si>
  <si>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</si>
  <si>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</si>
  <si>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</si>
  <si>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</si>
  <si>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</si>
  <si>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</si>
  <si>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</si>
  <si>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</si>
  <si>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</si>
  <si>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</si>
  <si>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</si>
  <si>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</si>
  <si>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</si>
  <si>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</si>
  <si>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</si>
  <si>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</si>
  <si>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</si>
  <si>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</si>
  <si>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</si>
  <si>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</si>
  <si>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</si>
  <si>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</si>
  <si>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</si>
  <si>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</si>
  <si>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</si>
  <si>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</si>
  <si>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</si>
  <si>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</si>
  <si>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</si>
  <si>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</si>
  <si>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</si>
  <si>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</si>
  <si>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</si>
  <si>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</si>
  <si>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</si>
  <si>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</si>
  <si>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</si>
  <si>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</si>
  <si>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</si>
  <si>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</si>
  <si>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</si>
  <si>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</si>
  <si>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</si>
  <si>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</si>
  <si>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</si>
  <si>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</si>
  <si>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</si>
  <si>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</si>
  <si>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</si>
  <si>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</si>
  <si>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</si>
  <si>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</si>
  <si>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</si>
  <si>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</si>
  <si>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</si>
  <si>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</si>
  <si>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</si>
  <si>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</si>
  <si>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</si>
  <si>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</si>
  <si>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</si>
  <si>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</si>
  <si>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</si>
  <si>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</si>
  <si>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</si>
  <si>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</si>
  <si>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</si>
  <si>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</si>
  <si>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</si>
  <si>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</si>
  <si>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</si>
  <si>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</si>
  <si>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</si>
  <si>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</si>
  <si>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</si>
  <si>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</si>
  <si>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</si>
  <si>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</si>
  <si>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</si>
  <si>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</si>
  <si>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</si>
  <si>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</si>
  <si>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</si>
  <si>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</si>
  <si>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</si>
  <si>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</si>
  <si>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</si>
  <si>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</si>
  <si>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</si>
  <si>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</si>
  <si>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</si>
  <si>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</si>
  <si>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</si>
  <si>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</si>
  <si>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</si>
  <si>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</si>
  <si>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</si>
  <si>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</si>
  <si>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</si>
  <si>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</si>
  <si>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</si>
  <si>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</si>
  <si>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</si>
  <si>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</si>
  <si>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</si>
  <si>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</si>
  <si>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</si>
  <si>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</si>
  <si>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</si>
  <si>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</si>
  <si>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</si>
  <si>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</si>
  <si>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</si>
  <si>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</si>
  <si>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</si>
  <si>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</si>
  <si>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</si>
  <si>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</si>
  <si>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</si>
  <si>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</si>
  <si>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</si>
  <si>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</si>
  <si>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</si>
  <si>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</si>
  <si>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</si>
  <si>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</si>
  <si>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</si>
  <si>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</si>
  <si>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</si>
  <si>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</si>
  <si>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</si>
  <si>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</si>
  <si>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</si>
  <si>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</si>
  <si>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</si>
  <si>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</si>
  <si>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</si>
  <si>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</si>
  <si>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</si>
  <si>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</si>
  <si>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</si>
  <si>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</si>
  <si>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</si>
  <si>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</si>
  <si>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</si>
  <si>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</si>
  <si>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</si>
  <si>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</si>
  <si>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</si>
  <si>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</si>
  <si>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</si>
  <si>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</si>
  <si>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</si>
  <si>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</si>
  <si>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</si>
  <si>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</si>
  <si>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</si>
  <si>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</si>
  <si>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</si>
  <si>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</si>
  <si>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</si>
  <si>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</si>
  <si>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</si>
  <si>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</si>
  <si>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</si>
  <si>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</si>
  <si>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</si>
  <si>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</si>
  <si>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</si>
  <si>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</si>
  <si>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</si>
  <si>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</si>
  <si>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</si>
  <si>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</si>
  <si>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</si>
  <si>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</si>
  <si>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</si>
  <si>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</si>
  <si>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</si>
  <si>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</si>
  <si>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</si>
  <si>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</si>
  <si>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</si>
  <si>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</si>
  <si>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</si>
  <si>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</si>
  <si>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</si>
  <si>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</si>
  <si>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</si>
  <si>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</si>
  <si>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</si>
  <si>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</si>
  <si>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</si>
  <si>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</si>
  <si>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</si>
  <si>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</si>
  <si>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</si>
  <si>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</si>
  <si>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</si>
  <si>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</si>
  <si>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</si>
  <si>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</si>
  <si>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</si>
  <si>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</si>
  <si>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</si>
  <si>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</si>
  <si>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</si>
  <si>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</si>
  <si>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</si>
  <si>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</si>
  <si>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</si>
  <si>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</si>
  <si>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</si>
  <si>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</si>
  <si>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</si>
  <si>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</si>
  <si>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</si>
  <si>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</si>
  <si>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</si>
  <si>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</si>
  <si>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</si>
  <si>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</si>
  <si>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</si>
  <si>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</si>
  <si>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</si>
  <si>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</si>
  <si>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</si>
  <si>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</si>
  <si>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</si>
  <si>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</si>
  <si>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</si>
  <si>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</si>
  <si>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</si>
  <si>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</si>
  <si>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</si>
  <si>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</si>
  <si>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</si>
  <si>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</si>
  <si>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</si>
  <si>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</si>
  <si>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</si>
  <si>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</si>
  <si>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</si>
  <si>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</si>
  <si>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</si>
  <si>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</si>
  <si>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</si>
  <si>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</si>
  <si>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</si>
  <si>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</si>
  <si>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</si>
  <si>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</si>
  <si>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</si>
  <si>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</si>
  <si>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</si>
  <si>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</si>
  <si>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</si>
  <si>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</si>
  <si>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</si>
  <si>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</si>
  <si>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</si>
  <si>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</si>
  <si>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</si>
  <si>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</si>
  <si>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</si>
  <si>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</si>
  <si>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</si>
  <si>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</si>
  <si>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</si>
  <si>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</si>
  <si>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</si>
  <si>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</si>
  <si>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</si>
  <si>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</si>
  <si>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</si>
  <si>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</si>
  <si>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</si>
  <si>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</si>
  <si>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</si>
  <si>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</si>
  <si>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</si>
  <si>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</si>
  <si>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</si>
  <si>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</si>
  <si>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</si>
  <si>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</si>
  <si>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</si>
  <si>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</si>
  <si>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</si>
  <si>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</si>
  <si>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</si>
  <si>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</si>
  <si>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</si>
  <si>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</si>
  <si>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</si>
  <si>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</si>
  <si>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</si>
  <si>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</si>
  <si>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</si>
  <si>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</si>
  <si>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</si>
  <si>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</si>
  <si>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</si>
  <si>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</si>
  <si>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</si>
  <si>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</si>
  <si>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</si>
  <si>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</si>
  <si>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</si>
  <si>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</si>
  <si>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</si>
  <si>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</si>
  <si>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</si>
  <si>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</si>
  <si>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</si>
  <si>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</si>
  <si>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</si>
  <si>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</si>
  <si>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</si>
  <si>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</si>
  <si>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</si>
  <si>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</si>
  <si>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</si>
  <si>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</si>
  <si>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</si>
  <si>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</si>
  <si>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</si>
  <si>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</si>
  <si>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</si>
  <si>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</si>
  <si>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</si>
  <si>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</si>
  <si>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</si>
  <si>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</si>
  <si>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</si>
  <si>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</si>
  <si>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</si>
  <si>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</si>
  <si>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</si>
  <si>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</si>
  <si>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</si>
  <si>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</si>
  <si>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</si>
  <si>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</si>
  <si>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</si>
  <si>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</si>
  <si>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</si>
  <si>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</si>
  <si>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</si>
  <si>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</si>
  <si>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</si>
  <si>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</si>
  <si>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</si>
  <si>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</si>
  <si>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</si>
  <si>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</si>
  <si>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</si>
  <si>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</si>
  <si>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</si>
  <si>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</si>
  <si>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</si>
  <si>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</si>
  <si>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</si>
  <si>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</si>
  <si>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</si>
  <si>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</si>
  <si>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</si>
  <si>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</si>
  <si>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</si>
  <si>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</si>
  <si>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</si>
  <si>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</si>
  <si>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</si>
  <si>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</si>
  <si>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</si>
  <si>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</si>
  <si>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</si>
  <si>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</si>
  <si>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</si>
  <si>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</si>
  <si>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</si>
  <si>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</si>
  <si>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</si>
  <si>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</si>
  <si>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</si>
  <si>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</si>
  <si>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</si>
  <si>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</si>
  <si>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</si>
  <si>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</si>
  <si>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</si>
  <si>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</si>
  <si>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</si>
  <si>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</si>
  <si>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</si>
  <si>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</si>
  <si>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</si>
  <si>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</si>
  <si>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</si>
  <si>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</si>
  <si>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</si>
  <si>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</si>
  <si>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</si>
  <si>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</si>
  <si>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</si>
  <si>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</si>
  <si>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</si>
  <si>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</si>
  <si>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</si>
  <si>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</si>
  <si>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</si>
  <si>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</si>
  <si>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</si>
  <si>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</si>
  <si>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</si>
  <si>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</si>
  <si>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</si>
  <si>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</si>
  <si>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</si>
  <si>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</si>
  <si>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</si>
  <si>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</si>
  <si>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</si>
  <si>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</si>
  <si>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</si>
  <si>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</si>
  <si>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</si>
  <si>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</si>
  <si>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</si>
  <si>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</si>
  <si>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</si>
  <si>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</si>
  <si>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</si>
  <si>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</si>
  <si>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</si>
  <si>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</si>
  <si>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</si>
  <si>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</si>
  <si>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</si>
  <si>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</si>
  <si>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</si>
  <si>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</si>
  <si>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</si>
  <si>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</si>
  <si>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</si>
  <si>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</si>
  <si>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</si>
  <si>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</si>
  <si>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</si>
  <si>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</si>
  <si>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</si>
  <si>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</si>
  <si>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</si>
  <si>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</si>
  <si>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</si>
  <si>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</si>
  <si>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</si>
  <si>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</si>
  <si>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</si>
  <si>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</si>
  <si>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</si>
  <si>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</si>
  <si>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</si>
  <si>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</si>
  <si>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</si>
  <si>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</si>
  <si>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</si>
  <si>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</si>
  <si>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</si>
  <si>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</si>
  <si>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</si>
  <si>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</si>
  <si>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</si>
  <si>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</si>
  <si>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</si>
  <si>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</si>
  <si>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</si>
  <si>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</si>
  <si>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</si>
  <si>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</si>
  <si>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</si>
  <si>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</si>
  <si>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</si>
  <si>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</si>
  <si>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</si>
  <si>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</si>
  <si>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</si>
  <si>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</si>
  <si>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</si>
  <si>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</si>
  <si>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</si>
  <si>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</si>
  <si>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</si>
  <si>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</si>
  <si>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</si>
  <si>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</si>
  <si>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</si>
  <si>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</si>
  <si>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</si>
  <si>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</si>
  <si>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</si>
  <si>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</si>
  <si>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</si>
  <si>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</si>
  <si>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</si>
  <si>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</si>
  <si>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</si>
  <si>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</si>
  <si>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</si>
  <si>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</si>
  <si>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</si>
  <si>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</si>
  <si>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</si>
  <si>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</si>
  <si>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</si>
  <si>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</si>
  <si>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</si>
  <si>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</si>
  <si>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</si>
  <si>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</si>
  <si>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</si>
  <si>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</si>
  <si>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</si>
  <si>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</si>
  <si>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</si>
  <si>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</si>
  <si>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</si>
  <si>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</si>
  <si>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</si>
  <si>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</si>
  <si>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</si>
  <si>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</si>
  <si>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</si>
  <si>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</si>
  <si>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</si>
  <si>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</si>
  <si>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</si>
  <si>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</si>
  <si>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</si>
  <si>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</si>
  <si>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</si>
  <si>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</si>
  <si>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</si>
  <si>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</si>
  <si>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</si>
  <si>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</si>
  <si>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</si>
  <si>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</si>
  <si>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</si>
  <si>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</si>
  <si>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</si>
  <si>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</si>
  <si>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</si>
  <si>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</si>
  <si>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</si>
  <si>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</si>
  <si>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</si>
  <si>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</si>
  <si>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</si>
  <si>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</si>
  <si>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</si>
  <si>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</si>
  <si>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</si>
  <si>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</si>
  <si>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</si>
  <si>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</si>
  <si>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</si>
  <si>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</si>
  <si>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</si>
  <si>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</si>
  <si>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</si>
  <si>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</si>
  <si>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</si>
  <si>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</si>
  <si>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</si>
  <si>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</si>
  <si>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</si>
  <si>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</si>
  <si>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</si>
  <si>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</si>
  <si>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</si>
  <si>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</si>
  <si>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</si>
  <si>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</si>
  <si>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</si>
  <si>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</si>
  <si>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</si>
  <si>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</si>
  <si>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</si>
  <si>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</si>
  <si>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</si>
  <si>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</si>
  <si>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</si>
  <si>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</si>
  <si>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</si>
  <si>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</si>
  <si>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</si>
  <si>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</si>
  <si>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</si>
  <si>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</si>
  <si>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</si>
  <si>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</si>
  <si>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</si>
  <si>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</si>
  <si>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</si>
  <si>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</si>
  <si>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</si>
  <si>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</si>
  <si>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</si>
  <si>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</si>
  <si>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</si>
  <si>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</si>
  <si>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</si>
  <si>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</si>
  <si>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</si>
  <si>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</si>
  <si>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</si>
  <si>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</si>
  <si>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</si>
  <si>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</si>
  <si>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</si>
  <si>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</si>
  <si>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</si>
  <si>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</si>
  <si>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</si>
  <si>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</si>
  <si>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</si>
  <si>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</si>
  <si>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</si>
  <si>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</si>
  <si>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</si>
  <si>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</si>
  <si>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</si>
  <si>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</si>
  <si>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</si>
  <si>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</si>
  <si>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</si>
  <si>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</si>
  <si>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</si>
  <si>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</si>
  <si>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</si>
  <si>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</si>
  <si>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</si>
  <si>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</si>
  <si>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</si>
  <si>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</si>
  <si>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</si>
  <si>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</si>
  <si>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</si>
  <si>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</si>
  <si>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</si>
  <si>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</si>
  <si>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</si>
  <si>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</si>
  <si>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</si>
  <si>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</si>
  <si>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</si>
  <si>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</si>
  <si>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</si>
  <si>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</si>
  <si>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</si>
  <si>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</si>
  <si>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</si>
  <si>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</si>
  <si>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</si>
  <si>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</si>
  <si>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</si>
  <si>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</si>
  <si>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</si>
  <si>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</si>
  <si>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</si>
  <si>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</si>
  <si>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</si>
  <si>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</si>
  <si>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</si>
  <si>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</si>
  <si>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</si>
  <si>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</si>
  <si>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</si>
  <si>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</si>
  <si>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</si>
  <si>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</si>
  <si>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</si>
  <si>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</si>
  <si>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</si>
  <si>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</si>
  <si>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</si>
  <si>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</si>
  <si>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</si>
  <si>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</si>
  <si>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</si>
  <si>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</si>
  <si>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</si>
  <si>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</si>
  <si>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</si>
  <si>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</si>
  <si>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</si>
  <si>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</si>
  <si>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</si>
  <si>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</si>
  <si>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</si>
  <si>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</si>
  <si>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</si>
  <si>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</si>
  <si>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</si>
  <si>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</si>
  <si>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</si>
  <si>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</si>
  <si>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</si>
  <si>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</si>
  <si>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</si>
  <si>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</si>
  <si>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</si>
  <si>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</si>
  <si>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</si>
  <si>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</si>
  <si>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</si>
  <si>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</si>
  <si>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</si>
  <si>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</si>
  <si>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</si>
  <si>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</si>
  <si>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</si>
  <si>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</si>
  <si>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</si>
  <si>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</si>
  <si>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</si>
  <si>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</si>
  <si>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</si>
  <si>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</si>
  <si>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</si>
  <si>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</si>
  <si>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</si>
  <si>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</si>
  <si>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</si>
  <si>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</si>
  <si>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</si>
  <si>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</si>
  <si>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</si>
  <si>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</si>
  <si>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</si>
  <si>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</si>
  <si>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</si>
  <si>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</si>
  <si>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</si>
  <si>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</si>
  <si>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</si>
  <si>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</si>
  <si>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</si>
  <si>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</si>
  <si>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</si>
  <si>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</si>
  <si>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</si>
  <si>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</si>
  <si>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</si>
  <si>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</si>
  <si>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</si>
  <si>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</si>
  <si>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</si>
  <si>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</si>
  <si>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</si>
  <si>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</si>
  <si>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</si>
  <si>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</si>
  <si>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</si>
  <si>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</si>
  <si>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</si>
  <si>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</si>
  <si>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</si>
  <si>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</si>
  <si>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</si>
  <si>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</si>
  <si>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</si>
  <si>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</si>
  <si>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</si>
  <si>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</si>
  <si>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</si>
  <si>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</si>
  <si>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</si>
  <si>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</si>
  <si>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</si>
  <si>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</si>
  <si>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</si>
  <si>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</si>
  <si>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</si>
  <si>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</si>
  <si>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</si>
  <si>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</si>
  <si>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</si>
  <si>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</si>
  <si>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</si>
  <si>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</si>
  <si>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</si>
  <si>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</si>
  <si>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</si>
  <si>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</si>
  <si>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</si>
  <si>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</si>
  <si>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</si>
  <si>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</si>
  <si>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</si>
  <si>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</si>
  <si>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</si>
  <si>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</si>
  <si>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</si>
  <si>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</si>
  <si>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</si>
  <si>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</si>
  <si>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</si>
  <si>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</si>
  <si>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</si>
  <si>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</si>
  <si>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</si>
  <si>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</si>
  <si>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</si>
  <si>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</si>
  <si>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</si>
  <si>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</si>
  <si>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</si>
  <si>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</si>
  <si>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</si>
  <si>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</si>
  <si>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</si>
  <si>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</si>
  <si>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</si>
  <si>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</si>
  <si>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</si>
  <si>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</si>
  <si>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</si>
  <si>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</si>
  <si>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</si>
  <si>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</si>
  <si>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</si>
  <si>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</si>
  <si>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</si>
  <si>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</si>
  <si>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</si>
  <si>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</si>
  <si>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</si>
  <si>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</si>
  <si>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</si>
  <si>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</si>
  <si>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</si>
  <si>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</si>
  <si>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</si>
  <si>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</si>
  <si>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</si>
  <si>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</si>
  <si>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</si>
  <si>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</si>
  <si>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</si>
  <si>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</si>
  <si>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</si>
  <si>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</si>
  <si>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</si>
  <si>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</si>
  <si>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</si>
  <si>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</si>
  <si>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</si>
  <si>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</si>
  <si>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</si>
  <si>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</si>
  <si>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</si>
  <si>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</si>
  <si>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</si>
  <si>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</si>
  <si>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</si>
  <si>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</si>
  <si>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</si>
  <si>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</si>
  <si>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</si>
  <si>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</si>
  <si>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</si>
  <si>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</si>
  <si>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</si>
  <si>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</si>
  <si>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</si>
  <si>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</si>
  <si>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</si>
  <si>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</si>
  <si>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</si>
  <si>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</si>
  <si>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</si>
  <si>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</si>
  <si>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</si>
  <si>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</si>
  <si>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</si>
  <si>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</si>
  <si>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</si>
  <si>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</si>
  <si>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</si>
  <si>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</si>
  <si>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</si>
  <si>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</si>
  <si>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</si>
  <si>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</si>
  <si>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</si>
  <si>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</si>
  <si>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</si>
  <si>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</si>
  <si>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</si>
  <si>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</si>
  <si>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</si>
  <si>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</si>
  <si>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</si>
  <si>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</si>
  <si>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</si>
  <si>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</si>
  <si>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</si>
  <si>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</si>
  <si>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</si>
  <si>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</si>
  <si>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</si>
  <si>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</si>
  <si>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</si>
  <si>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</si>
  <si>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</si>
  <si>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</si>
  <si>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</si>
  <si>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</si>
  <si>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</si>
  <si>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</si>
  <si>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</si>
  <si>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</si>
  <si>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</si>
  <si>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</si>
  <si>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</si>
  <si>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</si>
  <si>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</si>
  <si>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</si>
  <si>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</si>
  <si>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</si>
  <si>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</si>
  <si>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</si>
  <si>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</si>
  <si>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</si>
  <si>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</si>
  <si>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</si>
  <si>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</si>
  <si>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</si>
  <si>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</si>
  <si>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</si>
  <si>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</si>
  <si>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</si>
  <si>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</si>
  <si>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</si>
  <si>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</si>
  <si>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</si>
  <si>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</si>
  <si>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</si>
  <si>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</si>
  <si>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</si>
  <si>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</si>
  <si>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</si>
  <si>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</si>
  <si>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</si>
  <si>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</si>
  <si>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</si>
  <si>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</si>
  <si>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</si>
  <si>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</si>
  <si>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</si>
  <si>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</si>
  <si>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</si>
  <si>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</si>
  <si>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</si>
  <si>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</si>
  <si>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</si>
  <si>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</si>
  <si>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</si>
  <si>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</si>
  <si>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</si>
  <si>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</si>
  <si>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</si>
  <si>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</si>
  <si>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</si>
  <si>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</si>
  <si>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</si>
  <si>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</si>
  <si>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</si>
  <si>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</si>
  <si>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</si>
  <si>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</si>
  <si>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</si>
  <si>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</si>
  <si>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</si>
  <si>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</si>
  <si>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</si>
  <si>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</si>
  <si>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</si>
  <si>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</si>
  <si>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</si>
  <si>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</si>
  <si>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</si>
  <si>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</si>
  <si>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</si>
  <si>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</si>
  <si>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</si>
  <si>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</si>
  <si>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</si>
  <si>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</si>
  <si>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</si>
  <si>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</si>
  <si>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</si>
  <si>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</si>
  <si>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</si>
  <si>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</si>
  <si>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</si>
  <si>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</si>
  <si>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</si>
  <si>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</si>
  <si>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</si>
  <si>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</si>
  <si>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</si>
  <si>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</si>
  <si>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</si>
  <si>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</si>
  <si>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</si>
  <si>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</si>
  <si>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</si>
  <si>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</si>
  <si>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</si>
  <si>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</si>
  <si>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</si>
  <si>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</si>
  <si>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</si>
  <si>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</si>
  <si>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</si>
  <si>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</si>
  <si>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</si>
  <si>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</si>
  <si>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</si>
  <si>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</si>
  <si>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</si>
  <si>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</si>
  <si>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</si>
  <si>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</si>
  <si>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</si>
  <si>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</si>
  <si>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</si>
  <si>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</si>
  <si>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</si>
  <si>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</si>
  <si>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</si>
  <si>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</si>
  <si>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</si>
  <si>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</si>
  <si>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</si>
  <si>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</si>
  <si>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</si>
  <si>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</si>
  <si>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</si>
  <si>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</si>
  <si>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</si>
  <si>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</si>
  <si>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</si>
  <si>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</si>
  <si>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</si>
  <si>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</si>
  <si>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</si>
  <si>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</si>
  <si>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</si>
  <si>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</si>
  <si>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</si>
  <si>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</si>
  <si>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</si>
  <si>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</si>
  <si>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</si>
  <si>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</si>
  <si>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</si>
  <si>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</si>
  <si>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</si>
  <si>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</si>
  <si>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</si>
  <si>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</si>
  <si>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</si>
  <si>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</si>
  <si>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</si>
  <si>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</si>
  <si>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</si>
  <si>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</si>
  <si>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</si>
  <si>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</si>
  <si>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</si>
  <si>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</si>
  <si>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</si>
  <si>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</si>
  <si>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</si>
  <si>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</si>
  <si>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</si>
  <si>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</si>
  <si>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</si>
  <si>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</si>
  <si>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</si>
  <si>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</si>
  <si>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</si>
  <si>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</si>
  <si>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</si>
  <si>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</si>
  <si>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</si>
  <si>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</si>
  <si>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</si>
  <si>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</si>
  <si>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</si>
  <si>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</si>
  <si>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</si>
  <si>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</si>
  <si>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</si>
  <si>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</si>
  <si>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</si>
  <si>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</si>
  <si>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</si>
  <si>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</si>
  <si>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</si>
  <si>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</si>
  <si>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</si>
  <si>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</si>
  <si>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</si>
  <si>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</si>
  <si>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</si>
  <si>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</si>
  <si>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</si>
  <si>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</si>
  <si>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</si>
  <si>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</si>
  <si>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</si>
  <si>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</si>
  <si>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</si>
  <si>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</si>
  <si>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</si>
  <si>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</si>
  <si>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</si>
  <si>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</si>
  <si>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</si>
  <si>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</si>
  <si>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</si>
  <si>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</si>
  <si>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</si>
  <si>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</si>
  <si>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</si>
  <si>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</si>
  <si>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</si>
  <si>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</si>
  <si>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</si>
  <si>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</si>
  <si>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</si>
  <si>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</si>
  <si>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</si>
  <si>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</si>
  <si>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</si>
  <si>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</si>
  <si>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</si>
  <si>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</si>
  <si>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</si>
  <si>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</si>
  <si>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</si>
  <si>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</si>
  <si>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</si>
  <si>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</si>
  <si>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</si>
  <si>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</si>
  <si>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</si>
  <si>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</si>
  <si>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</si>
  <si>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</si>
  <si>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</si>
  <si>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</si>
  <si>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</si>
  <si>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</si>
  <si>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</si>
  <si>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</si>
  <si>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</si>
  <si>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</si>
  <si>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</si>
  <si>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</si>
  <si>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</si>
  <si>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</si>
  <si>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</si>
  <si>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</si>
  <si>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</si>
  <si>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</si>
  <si>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</si>
  <si>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</si>
  <si>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</si>
  <si>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</si>
  <si>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</si>
  <si>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</si>
  <si>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</si>
  <si>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</si>
  <si>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</si>
  <si>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</si>
  <si>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</si>
  <si>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</si>
  <si>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</si>
  <si>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</si>
  <si>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</si>
  <si>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</si>
  <si>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</si>
  <si>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</si>
  <si>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</si>
  <si>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</si>
  <si>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</si>
  <si>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</si>
  <si>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</si>
  <si>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</si>
  <si>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</si>
  <si>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</si>
  <si>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</si>
  <si>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</si>
  <si>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</si>
  <si>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</si>
  <si>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</si>
  <si>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</si>
  <si>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</si>
  <si>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</si>
  <si>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</si>
  <si>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</si>
  <si>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</si>
  <si>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</si>
  <si>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</si>
  <si>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</si>
  <si>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</si>
  <si>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</si>
  <si>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</si>
  <si>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</si>
  <si>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</si>
  <si>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</si>
  <si>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</si>
  <si>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</si>
  <si>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</si>
  <si>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</si>
  <si>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</si>
  <si>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</si>
  <si>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</si>
  <si>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</si>
  <si>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</si>
  <si>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</si>
  <si>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</si>
  <si>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</si>
  <si>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</si>
  <si>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</si>
  <si>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</si>
  <si>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</si>
  <si>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</si>
  <si>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</si>
  <si>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</si>
  <si>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</si>
  <si>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</si>
  <si>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</si>
  <si>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</si>
  <si>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</si>
  <si>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</si>
  <si>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</si>
  <si>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</si>
  <si>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</si>
  <si>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</si>
  <si>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</si>
  <si>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</si>
  <si>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</si>
  <si>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</si>
  <si>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</si>
  <si>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</si>
  <si>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</si>
  <si>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</si>
  <si>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</si>
  <si>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</si>
  <si>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</si>
  <si>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</si>
  <si>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</si>
  <si>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</si>
  <si>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</si>
  <si>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</si>
  <si>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</si>
  <si>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</si>
  <si>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</si>
  <si>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</si>
  <si>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</si>
  <si>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</si>
  <si>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</si>
  <si>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</si>
  <si>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</si>
  <si>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</si>
  <si>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</si>
  <si>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</si>
  <si>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</si>
  <si>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</si>
  <si>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</si>
  <si>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</si>
  <si>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</si>
  <si>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</si>
  <si>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</si>
  <si>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</si>
  <si>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</si>
  <si>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</si>
  <si>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</si>
  <si>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</si>
  <si>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</si>
  <si>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</si>
  <si>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</si>
  <si>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</si>
  <si>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</si>
  <si>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</si>
  <si>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</si>
  <si>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</si>
  <si>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</si>
  <si>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</si>
  <si>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</si>
  <si>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</si>
  <si>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</si>
  <si>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</si>
  <si>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</si>
  <si>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</si>
  <si>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</si>
  <si>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</si>
  <si>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</si>
  <si>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</si>
  <si>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</si>
  <si>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</si>
  <si>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</si>
  <si>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</si>
  <si>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</si>
  <si>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</si>
  <si>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</si>
  <si>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</si>
  <si>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</si>
  <si>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</si>
  <si>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</si>
  <si>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</si>
  <si>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</si>
  <si>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</si>
  <si>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</si>
  <si>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</si>
  <si>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</si>
  <si>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</si>
  <si>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</si>
  <si>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</si>
  <si>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</si>
  <si>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</si>
  <si>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</si>
  <si>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</si>
  <si>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</si>
  <si>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</si>
  <si>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</si>
  <si>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</si>
  <si>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</si>
  <si>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</si>
  <si>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</si>
  <si>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</si>
  <si>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</si>
  <si>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</si>
  <si>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</si>
  <si>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</si>
  <si>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</si>
  <si>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</si>
  <si>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</si>
  <si>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</si>
  <si>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</si>
  <si>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</si>
  <si>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</si>
  <si>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</si>
  <si>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</si>
  <si>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</si>
  <si>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</si>
  <si>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</si>
  <si>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</si>
  <si>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</si>
  <si>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</si>
  <si>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</si>
  <si>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</si>
  <si>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</si>
  <si>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</si>
  <si>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</si>
  <si>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</si>
  <si>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</si>
  <si>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</si>
  <si>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</si>
  <si>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</si>
  <si>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</si>
  <si>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</si>
  <si>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</si>
  <si>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</si>
  <si>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</si>
  <si>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</si>
  <si>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</si>
  <si>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</si>
  <si>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</si>
  <si>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</si>
  <si>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</si>
  <si>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</si>
  <si>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</si>
  <si>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</si>
  <si>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</si>
  <si>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</si>
  <si>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</si>
  <si>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</si>
  <si>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</si>
  <si>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</si>
  <si>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</si>
  <si>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</si>
  <si>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</si>
  <si>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</si>
  <si>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</si>
  <si>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</si>
  <si>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</si>
  <si>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</si>
  <si>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</si>
  <si>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</si>
  <si>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</si>
  <si>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</si>
  <si>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</si>
  <si>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</si>
  <si>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</si>
  <si>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</si>
  <si>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</si>
  <si>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</si>
  <si>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</si>
  <si>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</si>
  <si>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</si>
  <si>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</si>
  <si>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</si>
  <si>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</si>
  <si>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</si>
  <si>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</si>
  <si>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</si>
  <si>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</si>
  <si>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</si>
  <si>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</si>
  <si>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</si>
  <si>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</si>
  <si>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</si>
  <si>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</si>
  <si>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</si>
  <si>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</si>
  <si>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</si>
  <si>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</si>
  <si>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</si>
  <si>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</si>
  <si>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</si>
  <si>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</si>
  <si>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</si>
  <si>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</si>
  <si>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</si>
  <si>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</si>
  <si>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</si>
  <si>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</si>
  <si>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</si>
  <si>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</si>
  <si>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</si>
  <si>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</si>
  <si>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</si>
  <si>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</si>
  <si>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</si>
  <si>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</si>
  <si>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</si>
  <si>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</si>
  <si>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</si>
  <si>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</si>
  <si>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</si>
  <si>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</si>
  <si>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</si>
  <si>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</si>
  <si>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</si>
  <si>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</si>
  <si>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</si>
  <si>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</si>
  <si>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</si>
  <si>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</si>
  <si>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</si>
  <si>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</si>
  <si>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</si>
  <si>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</si>
  <si>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</si>
  <si>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</si>
  <si>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</si>
  <si>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</si>
  <si>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</si>
  <si>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</si>
  <si>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</si>
  <si>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</si>
  <si>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</si>
  <si>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</si>
  <si>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</si>
  <si>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</si>
  <si>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</si>
  <si>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</si>
  <si>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</si>
  <si>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</si>
  <si>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</si>
  <si>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</si>
  <si>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</si>
  <si>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</si>
  <si>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</si>
  <si>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</si>
  <si>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</si>
  <si>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</si>
  <si>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</si>
  <si>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</si>
  <si>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</si>
  <si>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</si>
  <si>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</si>
  <si>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</si>
  <si>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</si>
  <si>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</si>
  <si>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</si>
  <si>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</si>
  <si>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</si>
  <si>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</si>
  <si>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</si>
  <si>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</si>
  <si>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</si>
  <si>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</si>
  <si>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</si>
  <si>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</si>
  <si>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</si>
  <si>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</si>
  <si>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</si>
  <si>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</si>
  <si>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</si>
  <si>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</si>
  <si>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</si>
  <si>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</si>
  <si>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</si>
  <si>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</si>
  <si>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</si>
  <si>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</si>
  <si>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</si>
  <si>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</si>
  <si>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</si>
  <si>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</si>
  <si>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</si>
  <si>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</si>
  <si>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</si>
  <si>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</si>
  <si>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</si>
  <si>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</si>
  <si>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</si>
  <si>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</si>
  <si>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</si>
  <si>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</si>
  <si>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</si>
  <si>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</si>
  <si>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</si>
  <si>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</si>
  <si>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</si>
  <si>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</si>
  <si>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</si>
  <si>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</si>
  <si>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</si>
  <si>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</si>
  <si>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</si>
  <si>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</si>
  <si>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</si>
  <si>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</si>
  <si>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</si>
  <si>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</si>
  <si>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</si>
  <si>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</si>
  <si>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</si>
  <si>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</si>
  <si>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</si>
  <si>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</si>
  <si>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</si>
  <si>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</si>
  <si>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</si>
  <si>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</si>
  <si>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</si>
  <si>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</si>
  <si>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</si>
  <si>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</si>
  <si>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</si>
  <si>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</si>
  <si>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</si>
  <si>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</si>
  <si>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</si>
  <si>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</si>
  <si>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</si>
  <si>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</si>
  <si>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</si>
  <si>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</si>
  <si>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</si>
  <si>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</si>
  <si>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</si>
  <si>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</si>
  <si>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</si>
  <si>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</si>
  <si>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</si>
  <si>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</si>
  <si>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</si>
  <si>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</si>
  <si>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</si>
  <si>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</si>
  <si>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</si>
  <si>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</si>
  <si>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</si>
  <si>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</si>
  <si>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</si>
  <si>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</si>
  <si>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</si>
  <si>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</si>
  <si>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</si>
  <si>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</si>
  <si>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</si>
  <si>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</si>
  <si>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</si>
  <si>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</si>
  <si>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</si>
  <si>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</si>
  <si>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</si>
  <si>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</si>
  <si>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</si>
  <si>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</si>
  <si>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</si>
  <si>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</si>
  <si>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</si>
  <si>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</si>
  <si>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</si>
  <si>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</si>
  <si>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</si>
  <si>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</si>
  <si>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</si>
  <si>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</si>
  <si>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</si>
  <si>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</si>
  <si>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</si>
  <si>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</si>
  <si>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</si>
  <si>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</si>
  <si>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</si>
  <si>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</si>
  <si>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</si>
  <si>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</si>
  <si>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</si>
  <si>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</si>
  <si>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</si>
  <si>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</si>
  <si>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</si>
  <si>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</si>
  <si>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</si>
  <si>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</si>
  <si>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</si>
  <si>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</si>
  <si>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</si>
  <si>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</si>
  <si>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</si>
  <si>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</si>
  <si>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</si>
  <si>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</si>
  <si>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</si>
  <si>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</si>
  <si>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</si>
  <si>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</si>
  <si>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</si>
  <si>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</si>
  <si>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</si>
  <si>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</si>
  <si>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</si>
  <si>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</si>
  <si>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</si>
  <si>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</si>
  <si>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</si>
  <si>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</si>
  <si>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</si>
  <si>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</si>
  <si>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</si>
  <si>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</si>
  <si>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</si>
  <si>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</si>
  <si>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</si>
  <si>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</si>
  <si>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</si>
  <si>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</si>
  <si>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</si>
  <si>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</si>
  <si>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</si>
  <si>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</si>
  <si>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</si>
  <si>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</si>
  <si>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</si>
  <si>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</si>
  <si>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</si>
  <si>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</si>
  <si>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</si>
  <si>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</si>
  <si>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</si>
  <si>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</si>
  <si>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</si>
  <si>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</si>
  <si>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</si>
  <si>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</si>
  <si>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</si>
  <si>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</si>
  <si>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</si>
  <si>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</si>
  <si>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</si>
  <si>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</si>
  <si>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</si>
  <si>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</si>
  <si>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</si>
  <si>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</si>
  <si>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</si>
  <si>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</si>
  <si>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</si>
  <si>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</si>
  <si>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</si>
  <si>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</si>
  <si>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</si>
  <si>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</si>
  <si>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</si>
  <si>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</si>
  <si>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</si>
  <si>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</si>
  <si>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</si>
  <si>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</si>
  <si>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</si>
  <si>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</si>
  <si>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</si>
  <si>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</si>
  <si>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</si>
  <si>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</si>
  <si>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</si>
  <si>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</si>
  <si>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</si>
  <si>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</si>
  <si>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</si>
  <si>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</si>
  <si>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</si>
  <si>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</si>
  <si>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</si>
  <si>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</si>
  <si>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</si>
  <si>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</si>
  <si>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</si>
  <si>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</si>
  <si>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</si>
  <si>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</si>
  <si>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</si>
  <si>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</si>
  <si>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</si>
  <si>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</si>
  <si>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</si>
  <si>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</si>
  <si>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</si>
  <si>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</si>
  <si>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</si>
  <si>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</si>
  <si>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</si>
  <si>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</si>
  <si>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</si>
  <si>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</si>
  <si>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</si>
  <si>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</si>
  <si>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</si>
  <si>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</si>
  <si>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</si>
  <si>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</si>
  <si>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</si>
  <si>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</si>
  <si>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</si>
  <si>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</si>
  <si>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</si>
  <si>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</si>
  <si>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</si>
  <si>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</si>
  <si>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</si>
  <si>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</si>
  <si>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</si>
  <si>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</si>
  <si>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</si>
  <si>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</si>
  <si>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</si>
  <si>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</si>
  <si>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</si>
  <si>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</si>
  <si>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</si>
  <si>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</si>
  <si>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</si>
  <si>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</si>
  <si>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</si>
  <si>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</si>
  <si>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</si>
  <si>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</si>
  <si>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</si>
  <si>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</si>
  <si>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</si>
  <si>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</si>
  <si>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</si>
  <si>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</si>
  <si>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</si>
  <si>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</si>
  <si>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</si>
  <si>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</si>
  <si>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</si>
  <si>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</si>
  <si>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</si>
  <si>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</si>
  <si>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</si>
  <si>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</si>
  <si>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</si>
  <si>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</si>
  <si>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</si>
  <si>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</si>
  <si>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</si>
  <si>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</si>
  <si>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</si>
  <si>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</si>
  <si>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</si>
  <si>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</si>
  <si>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</si>
  <si>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</si>
  <si>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</si>
  <si>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</si>
  <si>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</si>
  <si>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</si>
  <si>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</si>
  <si>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</si>
  <si>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</si>
  <si>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</si>
  <si>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</si>
  <si>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</si>
  <si>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</si>
  <si>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</si>
  <si>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</si>
  <si>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</si>
  <si>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</si>
  <si>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</si>
  <si>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</si>
  <si>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</si>
  <si>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</si>
  <si>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</si>
  <si>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</si>
  <si>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</si>
  <si>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</si>
  <si>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</si>
  <si>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</si>
  <si>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</si>
  <si>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</si>
  <si>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</si>
  <si>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</si>
  <si>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</si>
  <si>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</si>
  <si>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</si>
  <si>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</si>
  <si>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</si>
  <si>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</si>
  <si>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</si>
  <si>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</si>
  <si>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</si>
  <si>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</si>
  <si>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</si>
  <si>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</si>
  <si>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</si>
  <si>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</si>
  <si>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</si>
  <si>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</si>
  <si>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</si>
  <si>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</si>
  <si>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</si>
  <si>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</si>
  <si>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</si>
  <si>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</si>
  <si>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</si>
  <si>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</si>
  <si>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</si>
  <si>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</si>
  <si>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</si>
  <si>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</si>
  <si>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</si>
  <si>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</si>
  <si>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</si>
  <si>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</si>
  <si>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</si>
  <si>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</si>
  <si>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</si>
  <si>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</si>
  <si>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</si>
  <si>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</si>
  <si>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</si>
  <si>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</si>
  <si>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</si>
  <si>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</si>
  <si>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</si>
  <si>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</si>
  <si>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</si>
  <si>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</si>
  <si>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</si>
  <si>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</si>
  <si>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</si>
  <si>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</si>
  <si>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</si>
  <si>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</si>
  <si>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</si>
  <si>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</si>
  <si>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</si>
  <si>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</si>
  <si>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</si>
  <si>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</si>
  <si>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</si>
  <si>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</si>
  <si>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</si>
  <si>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</si>
  <si>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</si>
  <si>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</si>
  <si>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</si>
  <si>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</si>
  <si>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</si>
  <si>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</si>
  <si>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</si>
  <si>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</si>
  <si>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</si>
  <si>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</si>
  <si>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</si>
  <si>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</si>
  <si>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</si>
  <si>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</si>
  <si>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</si>
  <si>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</si>
  <si>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</si>
  <si>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</si>
  <si>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</si>
  <si>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</si>
  <si>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</si>
  <si>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</si>
  <si>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</si>
  <si>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</si>
  <si>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</si>
  <si>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</si>
  <si>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</si>
  <si>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</si>
  <si>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</si>
  <si>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</si>
  <si>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</si>
  <si>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</si>
  <si>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</si>
  <si>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</si>
  <si>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</si>
  <si>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</si>
  <si>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</si>
  <si>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</si>
  <si>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</si>
  <si>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</si>
  <si>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</si>
  <si>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</si>
  <si>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</si>
  <si>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</si>
  <si>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</si>
  <si>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</si>
  <si>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</si>
  <si>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</si>
  <si>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</si>
  <si>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</si>
  <si>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</si>
  <si>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</si>
  <si>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</si>
  <si>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</si>
  <si>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</si>
  <si>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</si>
  <si>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</si>
  <si>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</si>
  <si>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</si>
  <si>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</si>
  <si>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</si>
  <si>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</si>
  <si>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</si>
  <si>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</si>
  <si>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</si>
  <si>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</si>
  <si>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</si>
  <si>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</si>
  <si>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</si>
  <si>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</si>
  <si>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</si>
  <si>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</si>
  <si>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</si>
  <si>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</si>
  <si>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</si>
  <si>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</si>
  <si>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</si>
  <si>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</si>
  <si>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</si>
  <si>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</si>
  <si>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</si>
  <si>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</si>
  <si>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</si>
  <si>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</si>
  <si>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</si>
  <si>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</si>
  <si>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</si>
  <si>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</si>
  <si>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</si>
  <si>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</si>
  <si>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</si>
  <si>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</si>
  <si>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</si>
  <si>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</si>
  <si>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</si>
  <si>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</si>
  <si>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</si>
  <si>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</si>
  <si>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</si>
  <si>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</si>
  <si>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</si>
  <si>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</si>
  <si>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</si>
  <si>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</si>
  <si>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</si>
  <si>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</si>
  <si>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</si>
  <si>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</si>
  <si>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</si>
  <si>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</si>
  <si>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</si>
  <si>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</si>
  <si>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</si>
  <si>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</si>
  <si>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</si>
  <si>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</si>
  <si>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</si>
  <si>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</si>
  <si>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</si>
  <si>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</si>
  <si>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</si>
  <si>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</si>
  <si>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</si>
  <si>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</si>
  <si>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</si>
  <si>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</si>
  <si>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</si>
  <si>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</si>
  <si>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</si>
  <si>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</si>
  <si>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</si>
  <si>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</si>
  <si>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</si>
  <si>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</si>
  <si>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</si>
  <si>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</si>
  <si>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</si>
  <si>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</si>
  <si>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</si>
  <si>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</si>
  <si>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</si>
  <si>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</si>
  <si>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</si>
  <si>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</si>
  <si>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</si>
  <si>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</si>
  <si>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</si>
  <si>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</si>
  <si>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</si>
  <si>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</si>
  <si>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</si>
  <si>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</si>
  <si>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</si>
  <si>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</si>
  <si>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</si>
  <si>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</si>
  <si>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</si>
  <si>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</si>
  <si>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</si>
  <si>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</si>
  <si>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</si>
  <si>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</si>
  <si>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</si>
  <si>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</si>
  <si>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</si>
  <si>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</si>
  <si>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</si>
  <si>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</si>
  <si>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</si>
  <si>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</si>
  <si>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</si>
  <si>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</si>
  <si>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</si>
  <si>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</si>
  <si>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</si>
  <si>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</si>
  <si>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</si>
  <si>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</si>
  <si>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</si>
  <si>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</si>
  <si>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</si>
  <si>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</si>
  <si>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</si>
  <si>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</si>
  <si>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</si>
  <si>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</si>
  <si>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</si>
  <si>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</si>
  <si>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</si>
  <si>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</si>
  <si>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</si>
  <si>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</si>
  <si>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</si>
  <si>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</si>
  <si>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</si>
  <si>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</si>
  <si>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</si>
  <si>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</si>
  <si>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</si>
  <si>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</si>
  <si>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</si>
  <si>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</si>
  <si>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</si>
  <si>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</si>
  <si>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</si>
  <si>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</si>
  <si>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</si>
  <si>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</si>
  <si>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</si>
  <si>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</si>
  <si>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</si>
  <si>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</si>
  <si>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</si>
  <si>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</si>
  <si>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</si>
  <si>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</si>
  <si>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</si>
  <si>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</si>
  <si>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</si>
  <si>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</si>
  <si>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</si>
  <si>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</si>
  <si>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</si>
  <si>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</si>
  <si>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</si>
  <si>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</si>
  <si>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</si>
  <si>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</si>
  <si>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</si>
  <si>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</si>
  <si>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</si>
  <si>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</si>
  <si>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</si>
  <si>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</si>
  <si>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</si>
  <si>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</si>
  <si>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</si>
  <si>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</si>
  <si>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</si>
  <si>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</si>
  <si>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</si>
  <si>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</si>
  <si>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</si>
  <si>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</si>
  <si>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</si>
  <si>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</si>
  <si>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</si>
  <si>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</si>
  <si>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</si>
  <si>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</si>
  <si>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</si>
  <si>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</si>
  <si>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</si>
  <si>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</si>
  <si>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</si>
  <si>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</si>
  <si>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</si>
  <si>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</si>
  <si>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</si>
  <si>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</si>
  <si>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</si>
  <si>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</si>
  <si>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</si>
  <si>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</si>
  <si>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</si>
  <si>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</si>
  <si>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</si>
  <si>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</si>
  <si>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</si>
  <si>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</si>
  <si>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</si>
  <si>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</si>
  <si>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</si>
  <si>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</si>
  <si>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</si>
  <si>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</si>
  <si>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</si>
  <si>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</si>
  <si>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</si>
  <si>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</si>
  <si>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</si>
  <si>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</si>
  <si>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</si>
  <si>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</si>
  <si>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</si>
  <si>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</si>
  <si>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</si>
  <si>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</si>
  <si>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</si>
  <si>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</si>
  <si>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</si>
  <si>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</si>
  <si>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</si>
  <si>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</si>
  <si>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</si>
  <si>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</si>
  <si>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</si>
  <si>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</si>
  <si>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</si>
  <si>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</si>
  <si>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</si>
  <si>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</si>
  <si>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</si>
  <si>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</si>
  <si>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</si>
  <si>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</si>
  <si>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</si>
  <si>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</si>
  <si>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</si>
  <si>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</si>
  <si>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</si>
  <si>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</si>
  <si>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</si>
  <si>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</si>
  <si>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</si>
  <si>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</si>
  <si>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</si>
  <si>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</si>
  <si>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</si>
  <si>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</si>
  <si>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</si>
  <si>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</si>
  <si>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</si>
  <si>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</si>
  <si>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</si>
  <si>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</si>
  <si>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</si>
  <si>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</si>
  <si>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</si>
  <si>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</si>
  <si>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</si>
  <si>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</si>
  <si>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</si>
  <si>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</si>
  <si>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</si>
  <si>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</si>
  <si>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</si>
  <si>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</si>
  <si>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</si>
  <si>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</si>
  <si>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</si>
  <si>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</si>
  <si>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</si>
  <si>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</si>
  <si>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</si>
  <si>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</si>
  <si>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</si>
  <si>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</si>
  <si>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</si>
  <si>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</si>
  <si>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</si>
  <si>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</si>
  <si>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</si>
  <si>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</si>
  <si>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</si>
  <si>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</si>
  <si>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</si>
  <si>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</si>
  <si>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</si>
  <si>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</si>
  <si>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</si>
  <si>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</si>
  <si>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</si>
  <si>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</si>
  <si>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</si>
  <si>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</si>
  <si>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</si>
  <si>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</si>
  <si>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</si>
  <si>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</si>
  <si>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</si>
  <si>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</si>
  <si>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</si>
  <si>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</si>
  <si>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</si>
  <si>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</si>
  <si>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</si>
  <si>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</si>
  <si>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</si>
  <si>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</si>
  <si>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</si>
  <si>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</si>
  <si>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</si>
  <si>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</si>
  <si>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</si>
  <si>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</si>
  <si>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</si>
  <si>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</si>
  <si>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</si>
  <si>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</si>
  <si>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</si>
  <si>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</si>
  <si>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</si>
  <si>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</si>
  <si>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</si>
  <si>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</si>
  <si>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</si>
  <si>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</si>
  <si>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</si>
  <si>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</si>
  <si>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</si>
  <si>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</si>
  <si>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</si>
  <si>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</si>
  <si>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</si>
  <si>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</si>
  <si>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</si>
  <si>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</si>
  <si>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</si>
  <si>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</si>
  <si>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</si>
  <si>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</si>
  <si>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</si>
  <si>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</si>
  <si>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</si>
  <si>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</si>
  <si>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</si>
  <si>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</si>
  <si>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</si>
  <si>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</si>
  <si>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</si>
  <si>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</si>
  <si>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</si>
  <si>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</si>
  <si>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</si>
  <si>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</si>
  <si>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</si>
  <si>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</si>
  <si>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</si>
  <si>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</si>
  <si>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</si>
  <si>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</si>
  <si>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</si>
  <si>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</si>
  <si>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</si>
  <si>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</si>
  <si>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</si>
  <si>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</si>
  <si>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</si>
  <si>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</si>
  <si>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</si>
  <si>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</si>
  <si>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</si>
  <si>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</si>
  <si>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</si>
  <si>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</si>
  <si>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</si>
  <si>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</si>
  <si>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</si>
  <si>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</si>
  <si>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</si>
  <si>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</si>
  <si>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</si>
  <si>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</si>
  <si>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</si>
  <si>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</si>
  <si>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</si>
  <si>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</si>
  <si>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</si>
  <si>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</si>
  <si>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</si>
  <si>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</si>
  <si>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</si>
  <si>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</si>
  <si>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</si>
  <si>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</si>
  <si>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</si>
  <si>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</si>
  <si>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</si>
  <si>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</si>
  <si>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</si>
  <si>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</si>
  <si>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</si>
  <si>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</si>
  <si>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</si>
  <si>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</si>
  <si>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</si>
  <si>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</si>
  <si>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</si>
  <si>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</si>
  <si>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</si>
  <si>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</si>
  <si>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</si>
  <si>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</si>
  <si>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</si>
  <si>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</si>
  <si>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</si>
  <si>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</si>
  <si>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</si>
  <si>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</si>
  <si>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</si>
  <si>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</si>
  <si>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</si>
  <si>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</si>
  <si>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</si>
  <si>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</si>
  <si>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</si>
  <si>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</si>
  <si>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</si>
  <si>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</si>
  <si>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</si>
  <si>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</si>
  <si>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</si>
  <si>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</si>
  <si>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</si>
  <si>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</si>
  <si>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</si>
  <si>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</si>
  <si>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</si>
  <si>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</si>
  <si>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</si>
  <si>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</si>
  <si>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</si>
  <si>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</si>
  <si>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</si>
  <si>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</si>
  <si>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</si>
  <si>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</si>
  <si>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</si>
  <si>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</si>
  <si>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</si>
  <si>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</si>
  <si>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</si>
  <si>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</si>
  <si>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</si>
  <si>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</si>
  <si>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</si>
  <si>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</si>
  <si>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</si>
  <si>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</si>
  <si>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</si>
  <si>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</si>
  <si>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</si>
  <si>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</si>
  <si>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</si>
  <si>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</si>
  <si>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</si>
  <si>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</si>
  <si>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</si>
  <si>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</si>
  <si>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</si>
  <si>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</si>
  <si>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</si>
  <si>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</si>
  <si>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</si>
  <si>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</si>
  <si>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</si>
  <si>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</si>
  <si>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</si>
  <si>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</si>
  <si>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</si>
  <si>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</si>
  <si>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</si>
  <si>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</si>
  <si>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</si>
  <si>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</si>
  <si>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</si>
  <si>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</si>
  <si>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</si>
  <si>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</si>
  <si>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</si>
  <si>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</si>
  <si>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</si>
  <si>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</si>
  <si>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</si>
  <si>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</si>
  <si>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</si>
  <si>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</si>
  <si>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</si>
  <si>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</si>
  <si>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</si>
  <si>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</si>
  <si>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</si>
  <si>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</si>
  <si>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</si>
  <si>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</si>
  <si>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</si>
  <si>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</si>
  <si>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</si>
  <si>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</si>
  <si>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</si>
  <si>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</si>
  <si>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</si>
  <si>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</si>
  <si>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</si>
  <si>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</si>
  <si>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</si>
  <si>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</si>
  <si>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</si>
  <si>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</si>
  <si>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</si>
  <si>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</si>
  <si>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</si>
  <si>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</si>
  <si>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</si>
  <si>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</si>
  <si>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</si>
  <si>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</si>
  <si>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</si>
  <si>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</si>
  <si>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</si>
  <si>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</si>
  <si>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</si>
  <si>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</si>
  <si>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</si>
  <si>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</si>
  <si>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</si>
  <si>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</si>
  <si>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</si>
  <si>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</si>
  <si>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</si>
  <si>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</si>
  <si>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</si>
  <si>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</si>
  <si>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</si>
  <si>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</si>
  <si>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</si>
  <si>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</si>
  <si>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</si>
  <si>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</si>
  <si>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</si>
  <si>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</si>
  <si>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</si>
  <si>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</si>
  <si>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</si>
  <si>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</si>
  <si>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</si>
  <si>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</si>
  <si>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</si>
  <si>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</si>
  <si>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</si>
  <si>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</si>
  <si>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</si>
  <si>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</si>
  <si>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</si>
  <si>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</si>
  <si>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</si>
  <si>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</si>
  <si>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</si>
  <si>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</si>
  <si>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</si>
  <si>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</si>
  <si>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</si>
  <si>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</si>
  <si>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</si>
  <si>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</si>
  <si>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</si>
  <si>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</si>
  <si>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</si>
  <si>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</si>
  <si>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</si>
  <si>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</si>
  <si>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</si>
  <si>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</si>
  <si>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</si>
  <si>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</si>
  <si>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</si>
  <si>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</si>
  <si>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</si>
  <si>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</si>
  <si>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</si>
  <si>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</si>
  <si>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</si>
  <si>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</si>
  <si>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</si>
  <si>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</si>
  <si>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</si>
  <si>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</si>
  <si>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</si>
  <si>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</si>
  <si>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</si>
  <si>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</si>
  <si>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</si>
  <si>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</si>
  <si>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</si>
  <si>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</si>
  <si>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</si>
  <si>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</si>
  <si>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</si>
  <si>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</si>
  <si>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</si>
  <si>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</si>
  <si>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</si>
  <si>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</si>
  <si>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</si>
  <si>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</si>
  <si>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</si>
  <si>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</si>
  <si>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</si>
  <si>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</si>
  <si>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</si>
  <si>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</si>
  <si>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</si>
  <si>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</si>
  <si>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</si>
  <si>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</si>
  <si>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</si>
  <si>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</si>
  <si>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</si>
  <si>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</si>
  <si>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</si>
  <si>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</si>
  <si>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</si>
  <si>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</si>
  <si>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</si>
  <si>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</si>
  <si>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</si>
  <si>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</si>
  <si>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</si>
  <si>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</si>
  <si>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</si>
  <si>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</si>
  <si>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</si>
  <si>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</si>
  <si>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</si>
  <si>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</si>
  <si>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</si>
  <si>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</si>
  <si>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</si>
  <si>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</si>
  <si>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</si>
  <si>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</si>
  <si>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</si>
  <si>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</si>
  <si>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</si>
  <si>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</si>
  <si>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</si>
  <si>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</si>
  <si>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</si>
  <si>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</si>
  <si>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</si>
  <si>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</si>
  <si>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</si>
  <si>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</si>
  <si>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</si>
  <si>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</si>
  <si>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</si>
  <si>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</si>
  <si>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</si>
  <si>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</si>
  <si>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</si>
  <si>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</si>
  <si>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</si>
  <si>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</si>
  <si>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</si>
  <si>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</si>
  <si>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</si>
  <si>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</si>
  <si>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</si>
  <si>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</si>
  <si>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</si>
  <si>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</si>
  <si>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</si>
  <si>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</si>
  <si>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</si>
  <si>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</si>
  <si>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</si>
  <si>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</si>
  <si>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</si>
  <si>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</si>
  <si>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</si>
  <si>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</si>
  <si>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</si>
  <si>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</si>
  <si>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</si>
  <si>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</si>
  <si>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</si>
  <si>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</si>
  <si>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</si>
  <si>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</si>
  <si>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</si>
  <si>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</si>
  <si>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</si>
  <si>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</si>
  <si>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</si>
  <si>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</si>
  <si>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</si>
  <si>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</si>
  <si>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</si>
  <si>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</si>
  <si>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</si>
  <si>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</si>
  <si>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</si>
  <si>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</si>
  <si>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</si>
  <si>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</si>
  <si>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</si>
  <si>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</si>
  <si>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</si>
  <si>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</si>
  <si>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</si>
  <si>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</si>
  <si>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</si>
  <si>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</si>
  <si>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</si>
  <si>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</si>
  <si>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</si>
  <si>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</si>
  <si>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</si>
  <si>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</si>
  <si>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</si>
  <si>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</si>
  <si>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</si>
  <si>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</si>
  <si>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</si>
  <si>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</si>
  <si>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</si>
  <si>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</si>
  <si>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</si>
  <si>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</si>
  <si>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</si>
  <si>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</si>
  <si>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</si>
  <si>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</si>
  <si>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</si>
  <si>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</si>
  <si>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</si>
  <si>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</si>
  <si>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</si>
  <si>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</si>
  <si>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</si>
  <si>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</si>
  <si>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</si>
  <si>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</si>
  <si>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</si>
  <si>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</si>
  <si>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</si>
  <si>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</si>
  <si>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</si>
  <si>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</si>
  <si>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</si>
  <si>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</si>
  <si>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</si>
  <si>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</si>
  <si>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</si>
  <si>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</si>
  <si>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</si>
  <si>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</si>
  <si>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</si>
  <si>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</si>
  <si>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</si>
  <si>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</si>
  <si>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</si>
  <si>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</si>
  <si>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</si>
  <si>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</si>
  <si>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</si>
  <si>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</si>
  <si>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</si>
  <si>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</si>
  <si>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</si>
  <si>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</si>
  <si>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</si>
  <si>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</si>
  <si>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</si>
  <si>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</si>
  <si>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</si>
  <si>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</si>
  <si>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</si>
  <si>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</si>
  <si>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</si>
  <si>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</si>
  <si>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</si>
  <si>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</si>
  <si>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</si>
  <si>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</si>
  <si>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</si>
  <si>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</si>
  <si>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</si>
  <si>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</si>
  <si>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</si>
  <si>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</si>
  <si>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</si>
  <si>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</si>
  <si>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</si>
  <si>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</si>
  <si>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</si>
  <si>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</si>
  <si>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</si>
  <si>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</si>
  <si>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</si>
  <si>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</si>
  <si>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</si>
  <si>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</si>
  <si>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</si>
  <si>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</si>
  <si>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</si>
  <si>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</si>
  <si>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</si>
  <si>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</si>
  <si>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</si>
  <si>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</si>
  <si>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</si>
  <si>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</si>
  <si>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</si>
  <si>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</si>
  <si>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</si>
  <si>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</si>
  <si>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</si>
  <si>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</si>
  <si>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</si>
  <si>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</si>
  <si>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</si>
  <si>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</si>
  <si>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</si>
  <si>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</si>
  <si>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</si>
  <si>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</si>
  <si>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</si>
  <si>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</si>
  <si>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</si>
  <si>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</si>
  <si>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</si>
  <si>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</si>
  <si>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</si>
  <si>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</si>
  <si>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</si>
  <si>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</si>
  <si>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</si>
  <si>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</si>
  <si>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</si>
  <si>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</si>
  <si>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</si>
  <si>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</si>
  <si>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</si>
  <si>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</si>
  <si>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</si>
  <si>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</si>
  <si>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</si>
  <si>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</si>
  <si>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</si>
  <si>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</si>
  <si>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</si>
  <si>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</si>
  <si>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</si>
  <si>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</si>
  <si>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</si>
  <si>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</si>
  <si>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</si>
  <si>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</si>
  <si>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</si>
  <si>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</si>
  <si>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</si>
  <si>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</si>
  <si>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</si>
  <si>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</si>
  <si>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</si>
  <si>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</si>
  <si>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</si>
  <si>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</si>
  <si>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</si>
  <si>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</si>
  <si>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</si>
  <si>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</si>
  <si>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</si>
  <si>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</si>
  <si>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</si>
  <si>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</si>
  <si>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</si>
  <si>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</si>
  <si>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</si>
  <si>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</si>
  <si>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</si>
  <si>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</si>
  <si>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</si>
  <si>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</si>
  <si>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</si>
  <si>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</si>
  <si>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</si>
  <si>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</si>
  <si>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</si>
  <si>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</si>
  <si>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</si>
  <si>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</si>
  <si>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</si>
  <si>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</si>
  <si>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</si>
  <si>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</si>
  <si>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</si>
  <si>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</si>
  <si>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</si>
  <si>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</si>
  <si>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</si>
  <si>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</si>
  <si>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</si>
  <si>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</si>
  <si>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</si>
  <si>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</si>
  <si>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</si>
  <si>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</si>
  <si>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</si>
  <si>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</si>
  <si>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</si>
  <si>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</si>
  <si>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</si>
  <si>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</si>
  <si>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</si>
  <si>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</si>
  <si>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</si>
  <si>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</si>
  <si>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</si>
  <si>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</si>
  <si>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</si>
  <si>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</si>
  <si>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</si>
  <si>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</si>
  <si>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</si>
  <si>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</si>
  <si>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</si>
  <si>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</si>
  <si>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</si>
  <si>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</si>
  <si>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</si>
  <si>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</si>
  <si>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</si>
  <si>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</si>
  <si>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</si>
  <si>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</si>
  <si>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</si>
  <si>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</si>
  <si>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</si>
  <si>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</si>
  <si>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</si>
  <si>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</si>
  <si>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</si>
  <si>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</si>
  <si>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</si>
  <si>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</si>
  <si>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</si>
  <si>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</si>
  <si>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</si>
  <si>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</si>
  <si>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</si>
  <si>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</si>
  <si>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</si>
  <si>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</si>
  <si>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</si>
  <si>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</si>
  <si>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</si>
  <si>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</si>
  <si>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</si>
  <si>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</si>
  <si>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</si>
  <si>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</si>
  <si>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</si>
  <si>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</si>
  <si>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</si>
  <si>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</si>
  <si>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</si>
  <si>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</si>
  <si>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</si>
  <si>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</si>
  <si>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</si>
  <si>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</si>
  <si>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</si>
  <si>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</si>
  <si>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</si>
  <si>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</si>
  <si>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</si>
  <si>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</si>
  <si>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</si>
  <si>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</si>
  <si>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</si>
  <si>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</si>
  <si>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</si>
  <si>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</si>
  <si>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</si>
  <si>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</si>
  <si>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</si>
  <si>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</si>
  <si>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</si>
  <si>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</si>
  <si>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</si>
  <si>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</si>
  <si>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</si>
  <si>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</si>
  <si>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</si>
  <si>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</si>
  <si>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</si>
  <si>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</si>
  <si>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</si>
  <si>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</si>
  <si>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</si>
  <si>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</si>
  <si>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</si>
  <si>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</si>
  <si>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</si>
  <si>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</si>
  <si>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</si>
  <si>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</si>
  <si>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</si>
  <si>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</si>
  <si>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</si>
  <si>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</si>
  <si>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</si>
  <si>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</si>
  <si>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</si>
  <si>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</si>
  <si>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</si>
  <si>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</si>
  <si>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</si>
  <si>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</si>
  <si>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</si>
  <si>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</si>
  <si>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</si>
  <si>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</si>
  <si>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</si>
  <si>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</si>
  <si>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</si>
  <si>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</si>
  <si>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</si>
  <si>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</si>
  <si>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</si>
  <si>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</si>
  <si>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</si>
  <si>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</si>
  <si>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</si>
  <si>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</si>
  <si>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</si>
  <si>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</si>
  <si>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</si>
  <si>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</si>
  <si>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</si>
  <si>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</si>
  <si>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</si>
  <si>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</si>
  <si>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</si>
  <si>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</si>
  <si>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</si>
  <si>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</si>
  <si>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</si>
  <si>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</si>
  <si>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</si>
  <si>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</si>
  <si>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</si>
  <si>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</si>
  <si>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</si>
  <si>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</si>
  <si>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</si>
  <si>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</si>
  <si>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</si>
  <si>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</si>
  <si>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</si>
  <si>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</si>
  <si>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</si>
  <si>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</si>
  <si>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</si>
  <si>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</si>
  <si>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</si>
  <si>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</si>
  <si>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</si>
  <si>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</si>
  <si>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</si>
  <si>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</si>
  <si>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</si>
  <si>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</si>
  <si>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</si>
  <si>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</si>
  <si>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</si>
  <si>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</si>
  <si>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</si>
  <si>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</si>
  <si>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</si>
  <si>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</si>
  <si>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</si>
  <si>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</si>
  <si>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</si>
  <si>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</si>
  <si>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</si>
  <si>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</si>
  <si>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</si>
  <si>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</si>
  <si>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</si>
  <si>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</si>
  <si>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</si>
  <si>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</si>
  <si>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</si>
  <si>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</si>
  <si>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</si>
  <si>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</si>
  <si>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</si>
  <si>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</si>
  <si>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</si>
  <si>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</si>
  <si>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</si>
  <si>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</si>
  <si>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</si>
  <si>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</si>
  <si>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</si>
  <si>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</si>
  <si>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</si>
  <si>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</si>
  <si>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</si>
  <si>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</si>
  <si>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</si>
  <si>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</si>
  <si>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</si>
  <si>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</si>
  <si>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</si>
  <si>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</si>
  <si>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</si>
  <si>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</si>
  <si>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</si>
  <si>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</si>
  <si>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</si>
  <si>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</si>
  <si>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</si>
  <si>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</si>
  <si>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</si>
  <si>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</si>
  <si>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</si>
  <si>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</si>
  <si>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</si>
  <si>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</si>
  <si>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</si>
  <si>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</si>
  <si>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</si>
  <si>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</si>
  <si>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</si>
  <si>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</si>
  <si>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</si>
  <si>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</si>
  <si>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</si>
  <si>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</si>
  <si>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</si>
  <si>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</si>
  <si>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</si>
  <si>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</si>
  <si>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</si>
  <si>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</si>
  <si>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</si>
  <si>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</si>
  <si>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</si>
  <si>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</si>
  <si>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</si>
  <si>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</si>
  <si>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</si>
  <si>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</si>
  <si>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</si>
  <si>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</si>
  <si>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</si>
  <si>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</si>
  <si>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</si>
  <si>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</si>
  <si>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</si>
  <si>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</si>
  <si>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</si>
  <si>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</si>
  <si>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</si>
  <si>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</si>
  <si>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</si>
  <si>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</si>
  <si>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</si>
  <si>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</si>
  <si>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</si>
  <si>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</si>
  <si>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</si>
  <si>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</si>
  <si>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</si>
  <si>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</si>
  <si>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</si>
  <si>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</si>
  <si>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</si>
  <si>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</si>
  <si>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</si>
  <si>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</si>
  <si>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</si>
  <si>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</si>
  <si>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</si>
  <si>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</si>
  <si>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</si>
  <si>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</si>
  <si>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</si>
  <si>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</si>
  <si>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</si>
  <si>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</si>
  <si>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</si>
  <si>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</si>
  <si>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</si>
  <si>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</si>
  <si>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</si>
  <si>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</si>
  <si>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</si>
  <si>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</si>
  <si>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</si>
  <si>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</si>
  <si>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</si>
  <si>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</si>
  <si>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</si>
  <si>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</si>
  <si>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</si>
  <si>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</si>
  <si>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</si>
  <si>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</si>
  <si>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</si>
  <si>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</si>
  <si>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</si>
  <si>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</si>
  <si>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</si>
  <si>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</si>
  <si>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</si>
  <si>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</si>
  <si>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</si>
  <si>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</si>
  <si>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</si>
  <si>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</si>
  <si>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</si>
  <si>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</si>
  <si>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</si>
  <si>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</si>
  <si>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</si>
  <si>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</si>
  <si>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</si>
  <si>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</si>
  <si>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</si>
  <si>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</si>
  <si>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</si>
  <si>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</si>
  <si>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</si>
  <si>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</si>
  <si>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</si>
  <si>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</si>
  <si>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</si>
  <si>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</si>
  <si>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</si>
  <si>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</si>
  <si>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</si>
  <si>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</si>
  <si>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</si>
  <si>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</si>
  <si>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</si>
  <si>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</si>
  <si>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</si>
  <si>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</si>
  <si>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</si>
  <si>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</si>
  <si>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</si>
  <si>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</si>
  <si>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</si>
  <si>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</si>
  <si>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</si>
  <si>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</si>
  <si>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</si>
  <si>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</si>
  <si>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</si>
  <si>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</si>
  <si>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</si>
  <si>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</si>
  <si>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</si>
  <si>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</si>
  <si>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</si>
  <si>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</si>
  <si>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</si>
  <si>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</si>
  <si>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</si>
  <si>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</si>
  <si>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</si>
  <si>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</si>
  <si>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</si>
  <si>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</si>
  <si>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</si>
  <si>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</si>
  <si>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</si>
  <si>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</si>
  <si>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</si>
  <si>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</si>
  <si>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</si>
  <si>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</si>
  <si>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</si>
  <si>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</si>
  <si>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</si>
  <si>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</si>
  <si>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</si>
  <si>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</si>
  <si>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</si>
  <si>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</si>
  <si>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</si>
  <si>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</si>
  <si>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</si>
  <si>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</si>
  <si>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</si>
  <si>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</si>
  <si>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</si>
  <si>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</si>
  <si>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</si>
  <si>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</si>
  <si>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</si>
  <si>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</si>
  <si>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</si>
  <si>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</si>
  <si>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</si>
  <si>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</si>
  <si>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</si>
  <si>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</si>
  <si>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</si>
  <si>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</si>
  <si>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</si>
  <si>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</si>
  <si>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</si>
  <si>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</si>
  <si>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</si>
  <si>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</si>
  <si>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</si>
  <si>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</si>
  <si>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</si>
  <si>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</si>
  <si>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</si>
  <si>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</si>
  <si>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</si>
  <si>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</si>
  <si>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</si>
  <si>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</si>
  <si>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</si>
  <si>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</si>
  <si>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</si>
  <si>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</si>
  <si>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</si>
  <si>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</si>
  <si>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</si>
  <si>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</si>
  <si>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</si>
  <si>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</si>
  <si>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</si>
  <si>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</si>
  <si>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</si>
  <si>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</si>
  <si>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</si>
  <si>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</si>
  <si>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</si>
  <si>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</si>
  <si>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</si>
  <si>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</si>
  <si>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</si>
  <si>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</si>
  <si>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</si>
  <si>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</si>
  <si>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</si>
  <si>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</si>
  <si>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</si>
  <si>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</si>
  <si>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</si>
  <si>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</si>
  <si>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</si>
  <si>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</si>
  <si>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</si>
  <si>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</si>
  <si>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</si>
  <si>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</si>
  <si>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</si>
  <si>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</si>
  <si>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</si>
  <si>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</si>
  <si>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</si>
  <si>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</si>
  <si>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</si>
  <si>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</si>
  <si>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</si>
  <si>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</si>
  <si>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</si>
  <si>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</si>
  <si>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</si>
  <si>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</si>
  <si>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</si>
  <si>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</si>
  <si>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</si>
  <si>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</si>
  <si>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</si>
  <si>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</si>
  <si>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</si>
  <si>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</si>
  <si>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</si>
  <si>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</si>
  <si>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</si>
  <si>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</si>
  <si>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</si>
  <si>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</si>
  <si>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</si>
  <si>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</si>
  <si>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</si>
  <si>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</si>
  <si>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</si>
  <si>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</si>
  <si>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</si>
  <si>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</si>
  <si>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</si>
  <si>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</si>
  <si>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</si>
  <si>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</si>
  <si>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</si>
  <si>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</si>
  <si>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</si>
  <si>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</si>
  <si>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</si>
  <si>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</si>
  <si>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</si>
  <si>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</si>
  <si>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</si>
  <si>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</si>
  <si>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</si>
  <si>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</si>
  <si>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</si>
  <si>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</si>
  <si>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</si>
  <si>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</si>
  <si>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</si>
  <si>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</si>
  <si>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</si>
  <si>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</si>
  <si>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</si>
  <si>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</si>
  <si>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</si>
  <si>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</si>
  <si>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</si>
  <si>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</si>
  <si>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</si>
  <si>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</si>
  <si>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</si>
  <si>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</si>
  <si>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</si>
  <si>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</si>
  <si>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</si>
  <si>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</si>
  <si>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</si>
  <si>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</si>
  <si>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</si>
  <si>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</si>
  <si>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</si>
  <si>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</si>
  <si>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</si>
  <si>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</si>
  <si>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</si>
  <si>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</si>
  <si>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</si>
  <si>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</si>
  <si>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</si>
  <si>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</si>
  <si>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</si>
  <si>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</si>
  <si>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</si>
  <si>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</si>
  <si>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</si>
  <si>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</si>
  <si>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</si>
  <si>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</si>
  <si>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</si>
  <si>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</si>
  <si>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</si>
  <si>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</si>
  <si>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</si>
  <si>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</si>
  <si>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</si>
  <si>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</si>
  <si>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</si>
  <si>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</si>
  <si>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</si>
  <si>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</si>
  <si>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</si>
  <si>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</si>
  <si>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</si>
  <si>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</si>
  <si>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</si>
  <si>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</si>
  <si>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</si>
  <si>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</si>
  <si>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</si>
  <si>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</si>
  <si>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</si>
  <si>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</si>
  <si>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</si>
  <si>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</si>
  <si>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</si>
  <si>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</si>
  <si>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</si>
  <si>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</si>
  <si>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</si>
  <si>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</si>
  <si>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</si>
  <si>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</si>
  <si>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</si>
  <si>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</si>
  <si>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</si>
  <si>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</si>
  <si>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</si>
  <si>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</si>
  <si>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</si>
  <si>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</si>
  <si>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</si>
  <si>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</si>
  <si>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</si>
  <si>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</si>
  <si>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</si>
  <si>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</si>
  <si>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</si>
  <si>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</si>
  <si>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</si>
  <si>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</si>
  <si>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</si>
  <si>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</si>
  <si>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</si>
  <si>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</si>
  <si>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</si>
  <si>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</si>
  <si>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</si>
  <si>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</si>
  <si>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</si>
  <si>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</si>
  <si>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</si>
  <si>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</si>
  <si>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</si>
  <si>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</si>
  <si>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</si>
  <si>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</si>
  <si>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</si>
  <si>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</si>
  <si>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</si>
  <si>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</si>
  <si>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</si>
  <si>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</si>
  <si>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</si>
  <si>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</si>
  <si>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</si>
  <si>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</si>
  <si>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</si>
  <si>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</si>
  <si>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</si>
  <si>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</si>
  <si>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</si>
  <si>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</si>
  <si>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</si>
  <si>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</si>
  <si>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</si>
  <si>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</si>
  <si>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</si>
  <si>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</si>
  <si>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</si>
  <si>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</si>
  <si>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</si>
  <si>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</si>
  <si>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</si>
  <si>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</si>
  <si>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</si>
  <si>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</si>
  <si>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</si>
  <si>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</si>
  <si>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</si>
  <si>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</si>
  <si>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</si>
  <si>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</si>
  <si>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</si>
  <si>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</si>
  <si>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</si>
  <si>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</si>
  <si>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</si>
  <si>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</si>
  <si>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</si>
  <si>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</si>
  <si>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</si>
  <si>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</si>
  <si>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</si>
  <si>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</si>
  <si>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</si>
  <si>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</si>
  <si>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</si>
  <si>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</si>
  <si>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</si>
  <si>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</si>
  <si>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</si>
  <si>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</si>
  <si>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</si>
  <si>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</si>
  <si>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</si>
  <si>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</si>
  <si>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</si>
  <si>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</si>
  <si>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</si>
  <si>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</si>
  <si>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</si>
  <si>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</si>
  <si>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</si>
  <si>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</si>
  <si>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</si>
  <si>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</si>
  <si>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</si>
  <si>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</si>
  <si>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</si>
  <si>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</si>
  <si>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</si>
  <si>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</si>
  <si>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</si>
  <si>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</si>
  <si>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</si>
  <si>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</si>
  <si>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</si>
  <si>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</si>
  <si>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</si>
  <si>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</si>
  <si>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</si>
  <si>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</si>
  <si>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</si>
  <si>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</si>
  <si>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</si>
  <si>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</si>
  <si>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</si>
  <si>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</si>
  <si>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</si>
  <si>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</si>
  <si>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</si>
  <si>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</si>
  <si>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</si>
  <si>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</si>
  <si>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</si>
  <si>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</si>
  <si>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</si>
  <si>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</si>
  <si>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</si>
  <si>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</si>
  <si>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</si>
  <si>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</si>
  <si>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</si>
  <si>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</si>
  <si>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</si>
  <si>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</si>
  <si>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</si>
  <si>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</si>
  <si>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</si>
  <si>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</si>
  <si>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</si>
  <si>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</si>
  <si>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</si>
  <si>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</si>
  <si>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</si>
  <si>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</si>
  <si>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</si>
  <si>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</si>
  <si>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</si>
  <si>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</si>
  <si>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</si>
  <si>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</si>
  <si>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</si>
  <si>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</si>
  <si>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</si>
  <si>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</si>
  <si>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</si>
  <si>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</si>
  <si>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</si>
  <si>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</si>
  <si>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</si>
  <si>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</si>
  <si>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</si>
  <si>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</si>
  <si>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</si>
  <si>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</si>
  <si>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</si>
  <si>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</si>
  <si>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</si>
  <si>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</si>
  <si>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</si>
  <si>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</si>
  <si>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</si>
  <si>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</si>
  <si>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</si>
  <si>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</si>
  <si>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</si>
  <si>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</si>
  <si>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</si>
  <si>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</si>
  <si>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</si>
  <si>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</si>
  <si>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</si>
  <si>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</si>
  <si>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</si>
  <si>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</si>
  <si>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</si>
  <si>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</si>
  <si>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</si>
  <si>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</si>
  <si>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</si>
  <si>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</si>
  <si>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</si>
  <si>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</si>
  <si>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</si>
  <si>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</si>
  <si>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</si>
  <si>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</si>
  <si>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</si>
  <si>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</si>
  <si>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</si>
  <si>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</si>
  <si>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</si>
  <si>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</si>
  <si>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</si>
  <si>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</si>
  <si>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</si>
  <si>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</si>
  <si>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</si>
  <si>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</si>
  <si>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</si>
  <si>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</si>
  <si>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</si>
  <si>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</si>
  <si>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</si>
  <si>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</si>
  <si>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</si>
  <si>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</si>
  <si>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</si>
  <si>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</si>
  <si>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</si>
  <si>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</si>
  <si>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</si>
  <si>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</si>
  <si>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</si>
  <si>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</si>
  <si>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</si>
  <si>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</si>
  <si>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</si>
  <si>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</si>
  <si>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</si>
  <si>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</si>
  <si>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</si>
  <si>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</si>
  <si>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</si>
  <si>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</si>
  <si>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</si>
  <si>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</si>
  <si>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</si>
  <si>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</si>
  <si>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</si>
  <si>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</si>
  <si>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</si>
  <si>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</si>
  <si>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</si>
  <si>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</si>
  <si>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</si>
  <si>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</si>
  <si>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</si>
  <si>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</si>
  <si>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</si>
  <si>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</si>
  <si>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</si>
  <si>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</si>
  <si>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</si>
  <si>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</si>
  <si>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</si>
  <si>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</si>
  <si>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</si>
  <si>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</si>
  <si>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</si>
  <si>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</si>
  <si>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</si>
  <si>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</si>
  <si>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</si>
  <si>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</si>
  <si>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</si>
  <si>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</si>
  <si>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</si>
  <si>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</si>
  <si>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</si>
  <si>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</si>
  <si>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</si>
  <si>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</si>
  <si>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</si>
  <si>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</si>
  <si>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</si>
  <si>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</si>
  <si>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</si>
  <si>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</si>
  <si>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</si>
  <si>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</si>
  <si>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</si>
  <si>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</si>
  <si>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</si>
  <si>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</si>
  <si>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</si>
  <si>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</si>
  <si>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</si>
  <si>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</si>
  <si>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</si>
  <si>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</si>
  <si>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</si>
  <si>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</si>
  <si>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</si>
  <si>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</si>
  <si>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</si>
  <si>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</si>
  <si>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</si>
  <si>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</si>
  <si>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</si>
  <si>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</si>
  <si>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</si>
  <si>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</si>
  <si>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</si>
  <si>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</si>
  <si>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</si>
  <si>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</si>
  <si>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</si>
  <si>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</si>
  <si>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</si>
  <si>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</si>
  <si>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</si>
  <si>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</si>
  <si>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</si>
  <si>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</si>
  <si>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</si>
  <si>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</si>
  <si>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</si>
  <si>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</si>
  <si>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</si>
  <si>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</si>
  <si>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</si>
  <si>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</si>
  <si>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</si>
  <si>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</si>
  <si>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</si>
  <si>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</si>
  <si>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</si>
  <si>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</si>
  <si>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</si>
  <si>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</si>
  <si>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</si>
  <si>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</si>
  <si>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</si>
  <si>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</si>
  <si>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</si>
  <si>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</si>
  <si>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</si>
  <si>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</si>
  <si>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</si>
  <si>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</si>
  <si>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</si>
  <si>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</si>
  <si>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</si>
  <si>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</si>
  <si>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</si>
  <si>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</si>
  <si>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</si>
  <si>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</si>
  <si>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</si>
  <si>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</si>
  <si>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</si>
  <si>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</si>
  <si>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</si>
  <si>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</si>
  <si>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</si>
  <si>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</si>
  <si>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</si>
  <si>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</si>
  <si>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</si>
  <si>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</si>
  <si>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</si>
  <si>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</si>
  <si>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</si>
  <si>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</si>
  <si>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</si>
  <si>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</si>
  <si>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</si>
  <si>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</si>
  <si>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</si>
  <si>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</si>
  <si>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</si>
  <si>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</si>
  <si>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</si>
  <si>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</si>
  <si>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</si>
  <si>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</si>
  <si>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</si>
  <si>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</si>
  <si>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</si>
  <si>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</si>
  <si>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</si>
  <si>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</si>
  <si>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</si>
  <si>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</si>
  <si>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</si>
  <si>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</si>
  <si>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</si>
  <si>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</si>
  <si>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</si>
  <si>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</si>
  <si>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</si>
  <si>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</si>
  <si>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</si>
  <si>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</si>
  <si>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</si>
  <si>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</si>
  <si>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</si>
  <si>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</si>
  <si>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</si>
  <si>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</si>
  <si>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</si>
  <si>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</si>
  <si>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</si>
  <si>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</si>
  <si>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</si>
  <si>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</si>
  <si>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</si>
  <si>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</si>
  <si>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</si>
  <si>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</si>
  <si>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</si>
  <si>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</si>
  <si>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</si>
  <si>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</si>
  <si>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</si>
  <si>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</si>
  <si>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</si>
  <si>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</si>
  <si>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</si>
  <si>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</si>
  <si>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</si>
  <si>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</si>
  <si>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</si>
  <si>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</si>
  <si>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</si>
  <si>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</si>
  <si>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</si>
  <si>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</si>
  <si>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</si>
  <si>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</si>
  <si>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</si>
  <si>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</si>
  <si>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</si>
  <si>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</si>
  <si>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</si>
  <si>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</si>
  <si>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</si>
  <si>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</si>
  <si>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</si>
  <si>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</si>
  <si>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</si>
  <si>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</si>
  <si>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</si>
  <si>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</si>
  <si>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</si>
  <si>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</si>
  <si>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</si>
  <si>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</si>
  <si>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</si>
  <si>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</si>
  <si>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</si>
  <si>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</si>
  <si>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</si>
  <si>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</si>
  <si>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</si>
  <si>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</si>
  <si>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</si>
  <si>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</si>
  <si>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</si>
  <si>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</si>
  <si>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</si>
  <si>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</si>
  <si>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</si>
  <si>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</si>
  <si>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</si>
  <si>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</si>
  <si>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</si>
  <si>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</si>
  <si>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</si>
  <si>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</si>
  <si>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</si>
  <si>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</si>
  <si>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</si>
  <si>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</si>
  <si>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</si>
  <si>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</si>
  <si>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</si>
  <si>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</si>
  <si>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</si>
  <si>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</si>
  <si>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</si>
  <si>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</si>
  <si>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</si>
  <si>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</si>
  <si>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</si>
  <si>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</si>
  <si>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</si>
  <si>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</si>
  <si>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</si>
  <si>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</si>
  <si>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</si>
  <si>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</si>
  <si>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</si>
  <si>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</si>
  <si>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</si>
  <si>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</si>
  <si>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</si>
  <si>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</si>
  <si>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</si>
  <si>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</si>
  <si>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</si>
  <si>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</si>
  <si>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</si>
  <si>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</si>
  <si>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</si>
  <si>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</si>
  <si>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</si>
  <si>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</si>
  <si>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</si>
  <si>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</si>
  <si>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</si>
  <si>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</si>
  <si>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</si>
  <si>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</si>
  <si>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</si>
  <si>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</si>
  <si>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</si>
  <si>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</si>
  <si>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</si>
  <si>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</si>
  <si>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</si>
  <si>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</si>
  <si>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</si>
  <si>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</si>
  <si>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</si>
  <si>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</si>
  <si>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</si>
  <si>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</si>
  <si>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</si>
  <si>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</si>
  <si>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</si>
  <si>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</si>
  <si>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</si>
  <si>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</si>
  <si>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</si>
  <si>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</si>
  <si>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</si>
  <si>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</si>
  <si>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</si>
  <si>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</si>
  <si>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</si>
  <si>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</si>
  <si>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</si>
  <si>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</si>
  <si>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</si>
  <si>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</si>
  <si>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</si>
  <si>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</si>
  <si>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</si>
  <si>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</si>
  <si>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</si>
  <si>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</si>
  <si>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</si>
  <si>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</si>
  <si>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</si>
  <si>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</si>
  <si>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</si>
  <si>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</si>
  <si>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</si>
  <si>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</si>
  <si>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</si>
  <si>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</si>
  <si>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</si>
  <si>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</si>
  <si>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</si>
  <si>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</si>
  <si>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</si>
  <si>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</si>
  <si>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</si>
  <si>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</si>
  <si>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</si>
  <si>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</si>
  <si>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</si>
  <si>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</si>
  <si>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</si>
  <si>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</si>
  <si>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</si>
  <si>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</si>
  <si>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</si>
  <si>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</si>
  <si>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</si>
  <si>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</si>
  <si>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</si>
  <si>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</si>
  <si>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</si>
  <si>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</si>
  <si>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</si>
  <si>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</si>
  <si>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</si>
  <si>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</si>
  <si>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</si>
  <si>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</si>
  <si>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</si>
  <si>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</si>
  <si>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</si>
  <si>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</si>
  <si>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</si>
  <si>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</si>
  <si>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</si>
  <si>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</si>
  <si>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</si>
  <si>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</si>
  <si>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</si>
  <si>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</si>
  <si>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</si>
  <si>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</si>
  <si>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</si>
  <si>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</si>
  <si>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</si>
  <si>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</si>
  <si>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</si>
  <si>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</si>
  <si>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</si>
  <si>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</si>
  <si>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</si>
  <si>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</si>
  <si>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</si>
  <si>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</si>
  <si>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</si>
  <si>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</si>
  <si>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</si>
  <si>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</si>
  <si>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</si>
  <si>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</si>
  <si>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</si>
  <si>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</si>
  <si>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</si>
  <si>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</si>
  <si>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</si>
  <si>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</si>
  <si>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</si>
  <si>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</si>
  <si>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</si>
  <si>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</si>
  <si>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</si>
  <si>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</si>
  <si>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</si>
  <si>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</si>
  <si>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</si>
  <si>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</si>
  <si>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</si>
  <si>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</si>
  <si>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</si>
  <si>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</si>
  <si>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</si>
  <si>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</si>
  <si>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</si>
  <si>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</si>
  <si>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</si>
  <si>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</si>
  <si>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</si>
  <si>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</si>
  <si>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</si>
  <si>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</si>
  <si>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</si>
  <si>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</si>
  <si>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</si>
  <si>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</si>
  <si>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</si>
  <si>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</si>
  <si>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</si>
  <si>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</si>
  <si>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</si>
  <si>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</si>
  <si>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</si>
  <si>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</si>
  <si>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</si>
  <si>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</si>
  <si>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</si>
  <si>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</si>
  <si>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</si>
  <si>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</si>
  <si>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</si>
  <si>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</si>
  <si>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</si>
  <si>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</si>
  <si>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</si>
  <si>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</si>
  <si>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</si>
  <si>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</si>
  <si>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</si>
  <si>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</si>
  <si>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</si>
  <si>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</si>
  <si>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</si>
  <si>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</si>
  <si>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</si>
  <si>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</si>
  <si>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</si>
  <si>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</si>
  <si>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</si>
  <si>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</si>
  <si>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</si>
  <si>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</si>
  <si>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</si>
  <si>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</si>
  <si>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</si>
  <si>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</si>
  <si>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</si>
  <si>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</si>
  <si>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</si>
  <si>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</si>
  <si>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</si>
  <si>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</si>
  <si>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</si>
  <si>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</si>
  <si>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</si>
  <si>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</si>
  <si>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</si>
  <si>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</si>
  <si>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</si>
  <si>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</si>
  <si>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</si>
  <si>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</si>
  <si>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</si>
  <si>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</si>
  <si>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</si>
  <si>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</si>
  <si>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</si>
  <si>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</si>
  <si>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</si>
  <si>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</si>
  <si>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</si>
  <si>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</si>
  <si>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</si>
  <si>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</si>
  <si>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</si>
  <si>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</si>
  <si>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</si>
  <si>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</si>
  <si>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</si>
  <si>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</si>
  <si>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</si>
  <si>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</si>
  <si>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</si>
  <si>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</si>
  <si>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</si>
  <si>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</si>
  <si>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</si>
  <si>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</si>
  <si>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</si>
  <si>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</si>
  <si>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</si>
  <si>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</si>
  <si>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</si>
  <si>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</si>
  <si>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</si>
  <si>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</si>
  <si>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</si>
  <si>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</si>
  <si>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</si>
  <si>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</si>
  <si>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</si>
  <si>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</si>
  <si>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</si>
  <si>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</si>
  <si>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</si>
  <si>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</si>
  <si>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</si>
  <si>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</si>
  <si>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</si>
  <si>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</si>
  <si>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</si>
  <si>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</si>
  <si>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</si>
  <si>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</si>
  <si>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</si>
  <si>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</si>
  <si>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</si>
  <si>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</si>
  <si>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</si>
  <si>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</si>
  <si>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</si>
  <si>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</si>
  <si>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</si>
  <si>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</si>
  <si>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</si>
  <si>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</si>
  <si>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</si>
  <si>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</si>
  <si>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</si>
  <si>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</si>
  <si>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</si>
  <si>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</si>
  <si>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</si>
  <si>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</si>
  <si>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</si>
  <si>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</si>
  <si>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</si>
  <si>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</si>
  <si>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</si>
  <si>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</si>
  <si>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</si>
  <si>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</si>
  <si>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</si>
  <si>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</si>
  <si>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</si>
  <si>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</si>
  <si>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</si>
  <si>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</si>
  <si>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</si>
  <si>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</si>
  <si>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</si>
  <si>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</si>
  <si>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</si>
  <si>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</si>
  <si>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</si>
  <si>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</si>
  <si>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</si>
  <si>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</si>
  <si>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</si>
  <si>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</si>
  <si>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</si>
  <si>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</si>
  <si>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</si>
  <si>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</si>
  <si>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</si>
  <si>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</si>
  <si>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</si>
  <si>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</si>
  <si>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</si>
  <si>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</si>
  <si>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</si>
  <si>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</si>
  <si>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</si>
  <si>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</si>
  <si>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</si>
  <si>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</si>
  <si>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</si>
  <si>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</si>
  <si>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</si>
  <si>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</si>
  <si>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</si>
  <si>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</si>
  <si>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</si>
  <si>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</si>
  <si>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</si>
  <si>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</si>
  <si>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</si>
  <si>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</si>
  <si>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</si>
  <si>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</si>
  <si>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</si>
  <si>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</si>
  <si>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</si>
  <si>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</si>
  <si>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</si>
  <si>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</si>
  <si>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</si>
  <si>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</si>
  <si>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</si>
  <si>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</si>
  <si>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</si>
  <si>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</si>
  <si>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</si>
  <si>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</si>
  <si>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</si>
  <si>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</si>
  <si>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</si>
  <si>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</si>
  <si>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</si>
  <si>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</si>
  <si>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</si>
  <si>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</si>
  <si>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</si>
  <si>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</si>
  <si>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</si>
  <si>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</si>
  <si>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</si>
  <si>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</si>
  <si>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</si>
  <si>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</si>
  <si>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</si>
  <si>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</si>
  <si>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</si>
  <si>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</si>
  <si>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</si>
  <si>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</si>
  <si>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</si>
  <si>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</si>
  <si>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</si>
  <si>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</si>
  <si>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</si>
  <si>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</si>
  <si>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</si>
  <si>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</si>
  <si>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</si>
  <si>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</si>
  <si>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</si>
  <si>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</si>
  <si>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</si>
  <si>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</si>
  <si>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</si>
  <si>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</si>
  <si>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</si>
  <si>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</si>
  <si>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</si>
  <si>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</si>
  <si>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</si>
  <si>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</si>
  <si>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</si>
  <si>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</si>
  <si>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</si>
  <si>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</si>
  <si>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</si>
  <si>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</si>
  <si>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</si>
  <si>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</si>
  <si>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</si>
  <si>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</si>
  <si>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</si>
  <si>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</si>
  <si>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</si>
  <si>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</si>
  <si>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</si>
  <si>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</si>
  <si>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</si>
  <si>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</si>
  <si>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</si>
  <si>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</si>
  <si>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</si>
  <si>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</si>
  <si>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</si>
  <si>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</si>
  <si>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</si>
  <si>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</si>
  <si>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</si>
  <si>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</si>
  <si>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</si>
  <si>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</si>
  <si>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</si>
  <si>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</si>
  <si>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</si>
  <si>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</si>
  <si>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</si>
  <si>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</si>
  <si>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</si>
  <si>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</si>
  <si>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</si>
  <si>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</si>
  <si>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</si>
  <si>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</si>
  <si>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</si>
  <si>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</si>
  <si>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</si>
  <si>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</si>
  <si>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</si>
  <si>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</si>
  <si>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</si>
  <si>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</si>
  <si>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</si>
  <si>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</si>
  <si>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</si>
  <si>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</si>
  <si>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</si>
  <si>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</si>
  <si>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</si>
  <si>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</si>
  <si>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</si>
  <si>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</si>
  <si>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</si>
  <si>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</si>
  <si>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</si>
  <si>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</si>
  <si>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</si>
  <si>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</si>
  <si>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</si>
  <si>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</si>
  <si>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</si>
  <si>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</si>
  <si>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</si>
  <si>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</si>
  <si>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</si>
  <si>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</si>
  <si>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</si>
  <si>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</si>
  <si>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</si>
  <si>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</si>
  <si>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</si>
  <si>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</si>
  <si>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</si>
  <si>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</si>
  <si>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</si>
  <si>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</si>
  <si>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</si>
  <si>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</si>
  <si>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</si>
  <si>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</si>
  <si>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</si>
  <si>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</si>
  <si>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</si>
  <si>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</si>
  <si>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</si>
  <si>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</si>
  <si>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</si>
  <si>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</si>
  <si>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</si>
  <si>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</si>
  <si>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</si>
  <si>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</si>
  <si>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</si>
  <si>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</si>
  <si>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</si>
  <si>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</si>
  <si>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</si>
  <si>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</si>
  <si>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</si>
  <si>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</si>
  <si>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</si>
  <si>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</si>
  <si>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</si>
  <si>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</si>
  <si>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</si>
  <si>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</si>
  <si>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</si>
  <si>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</si>
  <si>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</si>
  <si>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</si>
  <si>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</si>
  <si>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</si>
  <si>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</si>
  <si>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</si>
  <si>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</si>
  <si>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</si>
  <si>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</si>
  <si>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</si>
  <si>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</si>
  <si>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</si>
  <si>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</si>
  <si>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</si>
  <si>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</si>
  <si>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</si>
  <si>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</si>
  <si>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</si>
  <si>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</si>
  <si>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</si>
  <si>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</si>
  <si>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</si>
  <si>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</si>
  <si>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</si>
  <si>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</si>
  <si>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</si>
  <si>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</si>
  <si>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</si>
  <si>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</si>
  <si>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</si>
  <si>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</si>
  <si>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</si>
  <si>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</si>
  <si>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</si>
  <si>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</si>
  <si>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</si>
  <si>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</si>
  <si>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</si>
  <si>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</si>
  <si>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</si>
  <si>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</si>
  <si>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</si>
  <si>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</si>
  <si>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</si>
  <si>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</si>
  <si>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</si>
  <si>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</si>
  <si>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</si>
  <si>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</si>
  <si>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</si>
  <si>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</si>
  <si>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</si>
  <si>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</si>
  <si>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</si>
  <si>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</si>
  <si>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</si>
  <si>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</si>
  <si>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</si>
  <si>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</si>
  <si>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</si>
  <si>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</si>
  <si>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</si>
  <si>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</si>
  <si>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</si>
  <si>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</si>
  <si>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</si>
  <si>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</si>
  <si>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</si>
  <si>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</si>
  <si>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</si>
  <si>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</si>
  <si>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</si>
  <si>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</si>
  <si>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</si>
  <si>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</si>
  <si>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</si>
  <si>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</si>
  <si>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</si>
  <si>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</si>
  <si>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</si>
  <si>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</si>
  <si>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</si>
  <si>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</si>
  <si>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</si>
  <si>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</si>
  <si>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</si>
  <si>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</si>
  <si>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</si>
  <si>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</si>
  <si>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</si>
  <si>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</si>
  <si>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</si>
  <si>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</si>
  <si>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</si>
  <si>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</si>
  <si>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</si>
  <si>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</si>
  <si>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</si>
  <si>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</si>
  <si>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</si>
  <si>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</si>
  <si>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</si>
  <si>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</si>
  <si>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</si>
  <si>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</si>
  <si>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</si>
  <si>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</si>
  <si>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</si>
  <si>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</si>
  <si>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</si>
  <si>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</si>
  <si>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</si>
  <si>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</si>
  <si>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</si>
  <si>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</si>
  <si>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</si>
  <si>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</si>
  <si>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</si>
  <si>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</si>
  <si>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</si>
  <si>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</si>
  <si>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</si>
  <si>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</si>
  <si>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</si>
  <si>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</si>
  <si>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</si>
  <si>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</si>
  <si>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</si>
  <si>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</si>
  <si>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</si>
  <si>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</si>
  <si>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</si>
  <si>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</si>
  <si>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</si>
  <si>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</si>
  <si>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</si>
  <si>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</si>
  <si>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</si>
  <si>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</si>
  <si>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</si>
  <si>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</si>
  <si>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</si>
  <si>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</si>
  <si>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</si>
  <si>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</si>
  <si>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</si>
  <si>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</si>
  <si>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</si>
  <si>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</si>
  <si>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</si>
  <si>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</si>
  <si>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</si>
  <si>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</si>
  <si>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</si>
  <si>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</si>
  <si>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</si>
  <si>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</si>
  <si>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</si>
  <si>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</si>
  <si>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</si>
  <si>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</si>
  <si>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</si>
  <si>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</si>
  <si>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</si>
  <si>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</si>
  <si>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</si>
  <si>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</si>
  <si>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</si>
  <si>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</si>
  <si>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</si>
  <si>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</si>
  <si>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</si>
  <si>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</si>
  <si>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</si>
  <si>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</si>
  <si>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</si>
  <si>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</si>
  <si>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</si>
  <si>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</si>
  <si>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</si>
  <si>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</si>
  <si>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</si>
  <si>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</si>
  <si>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</si>
  <si>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</si>
  <si>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</si>
  <si>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</si>
  <si>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</si>
  <si>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</si>
  <si>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</si>
  <si>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</si>
  <si>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</si>
  <si>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</si>
  <si>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</si>
  <si>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</si>
  <si>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</si>
  <si>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</si>
  <si>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</si>
  <si>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</si>
  <si>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</si>
  <si>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</si>
  <si>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</si>
  <si>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</si>
  <si>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</si>
  <si>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</si>
  <si>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</si>
  <si>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</si>
  <si>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</si>
  <si>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</si>
  <si>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</si>
  <si>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</si>
  <si>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</si>
  <si>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</si>
  <si>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</si>
  <si>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</si>
  <si>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</si>
  <si>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</si>
  <si>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</si>
  <si>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</si>
  <si>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</si>
  <si>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</si>
  <si>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</si>
  <si>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</si>
  <si>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</si>
  <si>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</si>
  <si>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</si>
  <si>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</si>
  <si>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</si>
  <si>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</si>
  <si>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</si>
  <si>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</si>
  <si>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</si>
  <si>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</si>
  <si>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</si>
  <si>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</si>
  <si>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</si>
  <si>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</si>
  <si>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</si>
  <si>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</si>
  <si>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</si>
  <si>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</si>
  <si>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</si>
  <si>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</si>
  <si>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</si>
  <si>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</si>
  <si>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</si>
  <si>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</si>
  <si>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</si>
  <si>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</si>
  <si>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</si>
  <si>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</si>
  <si>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</si>
  <si>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</si>
  <si>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</si>
  <si>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</si>
  <si>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</si>
  <si>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</si>
  <si>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</si>
  <si>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</si>
  <si>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</si>
  <si>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</si>
  <si>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</si>
  <si>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</si>
  <si>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</si>
  <si>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</si>
  <si>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</si>
  <si>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</si>
  <si>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</si>
  <si>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</si>
  <si>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</si>
  <si>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</si>
  <si>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</si>
  <si>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</si>
  <si>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</si>
  <si>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</si>
  <si>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</si>
  <si>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</si>
  <si>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</si>
  <si>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</si>
  <si>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</si>
  <si>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</si>
  <si>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</si>
  <si>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</si>
  <si>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</si>
  <si>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</si>
  <si>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</si>
  <si>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</si>
  <si>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</si>
  <si>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</si>
  <si>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</si>
  <si>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</si>
  <si>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</si>
  <si>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</si>
  <si>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</si>
  <si>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</si>
  <si>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</si>
  <si>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</si>
  <si>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</si>
  <si>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</si>
  <si>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</si>
  <si>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</si>
  <si>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</si>
  <si>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</si>
  <si>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</si>
  <si>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</si>
  <si>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</si>
  <si>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</si>
  <si>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</si>
  <si>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</si>
  <si>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</si>
  <si>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</si>
  <si>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</si>
  <si>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</si>
  <si>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</si>
  <si>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</si>
  <si>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</si>
  <si>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</si>
  <si>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</si>
  <si>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</si>
  <si>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</si>
  <si>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</si>
  <si>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</si>
  <si>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</si>
  <si>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</si>
  <si>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</si>
  <si>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</si>
  <si>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</si>
  <si>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</si>
  <si>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</si>
  <si>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</si>
  <si>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</si>
  <si>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</si>
  <si>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</si>
  <si>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</si>
  <si>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</si>
  <si>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</si>
  <si>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</si>
  <si>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</si>
  <si>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</si>
  <si>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</si>
  <si>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</si>
  <si>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</si>
  <si>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</si>
  <si>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</si>
  <si>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</si>
  <si>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</si>
  <si>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</si>
  <si>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</si>
  <si>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</si>
  <si>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</si>
  <si>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</si>
  <si>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</si>
  <si>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</si>
  <si>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</si>
  <si>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</si>
  <si>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</si>
  <si>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</si>
  <si>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</si>
  <si>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</si>
  <si>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</si>
  <si>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</si>
  <si>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</si>
  <si>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</si>
  <si>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</si>
  <si>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</si>
  <si>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</si>
  <si>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</si>
  <si>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</si>
  <si>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</si>
  <si>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</si>
  <si>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</si>
  <si>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</si>
  <si>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</si>
  <si>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</si>
  <si>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</si>
  <si>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</si>
  <si>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</si>
  <si>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</si>
  <si>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</si>
  <si>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</si>
  <si>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</si>
  <si>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</si>
  <si>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</si>
  <si>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</si>
  <si>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</si>
  <si>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</si>
  <si>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</si>
  <si>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</si>
  <si>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</si>
  <si>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</si>
  <si>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</si>
  <si>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</si>
  <si>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</si>
  <si>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</si>
  <si>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</si>
  <si>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</si>
  <si>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</si>
  <si>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</si>
  <si>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</si>
  <si>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</si>
  <si>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</si>
  <si>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</si>
  <si>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</si>
  <si>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</si>
  <si>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</si>
  <si>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</si>
  <si>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</si>
  <si>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</si>
  <si>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</si>
  <si>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</si>
  <si>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</si>
  <si>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</si>
  <si>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</si>
  <si>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</si>
  <si>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</si>
  <si>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</si>
  <si>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</si>
  <si>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</si>
  <si>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</si>
  <si>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</si>
  <si>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</si>
  <si>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</si>
  <si>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</si>
  <si>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</si>
  <si>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</si>
  <si>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</si>
  <si>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</si>
  <si>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</si>
  <si>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</si>
  <si>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</si>
  <si>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</si>
  <si>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</si>
  <si>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</si>
  <si>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</si>
  <si>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</si>
  <si>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</si>
  <si>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</si>
  <si>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</si>
  <si>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</si>
  <si>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</si>
  <si>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</si>
  <si>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</si>
  <si>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</si>
  <si>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</si>
  <si>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</si>
  <si>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</si>
  <si>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</si>
  <si>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</si>
  <si>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</si>
  <si>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</si>
  <si>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</si>
  <si>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</si>
  <si>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</si>
  <si>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</si>
  <si>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</si>
  <si>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</si>
  <si>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</si>
  <si>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</si>
  <si>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</si>
  <si>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</si>
  <si>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</si>
  <si>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</si>
  <si>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</si>
  <si>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</si>
  <si>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</si>
  <si>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</si>
  <si>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</si>
  <si>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</si>
  <si>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</si>
  <si>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</si>
  <si>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</si>
  <si>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</si>
  <si>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</si>
  <si>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</si>
  <si>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</si>
  <si>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</si>
  <si>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</si>
  <si>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</si>
  <si>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</si>
  <si>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</si>
  <si>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</si>
  <si>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</si>
  <si>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</si>
  <si>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</si>
  <si>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</si>
  <si>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</si>
  <si>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</si>
  <si>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</si>
  <si>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</si>
  <si>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</si>
  <si>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</si>
  <si>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</si>
  <si>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</si>
  <si>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</si>
  <si>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</si>
  <si>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</si>
  <si>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</si>
  <si>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</si>
  <si>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</si>
  <si>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</si>
  <si>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</si>
  <si>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</si>
  <si>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</si>
  <si>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</si>
  <si>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</si>
  <si>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</si>
  <si>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</si>
  <si>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</si>
  <si>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</si>
  <si>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</si>
  <si>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</si>
  <si>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</si>
  <si>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</si>
  <si>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</si>
  <si>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</si>
  <si>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</si>
  <si>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</si>
  <si>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</si>
  <si>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</si>
  <si>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</si>
  <si>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</si>
  <si>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</si>
  <si>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</si>
  <si>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</si>
  <si>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</si>
  <si>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</si>
  <si>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</si>
  <si>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</si>
  <si>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</si>
  <si>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</si>
  <si>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</si>
  <si>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</si>
  <si>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</si>
  <si>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</si>
  <si>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</si>
  <si>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</si>
  <si>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</si>
  <si>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</si>
  <si>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</si>
  <si>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</si>
  <si>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</si>
  <si>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</si>
  <si>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</si>
  <si>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</si>
  <si>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</si>
  <si>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</si>
  <si>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</si>
  <si>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</si>
  <si>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</si>
  <si>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</si>
  <si>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</si>
  <si>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</si>
  <si>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</si>
  <si>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</si>
  <si>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</si>
  <si>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</si>
  <si>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</si>
  <si>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</si>
  <si>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</si>
  <si>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</si>
  <si>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</si>
  <si>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</si>
  <si>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</si>
  <si>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</si>
  <si>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</si>
  <si>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</si>
  <si>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</si>
  <si>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</si>
  <si>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</si>
  <si>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</si>
  <si>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</si>
  <si>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</si>
  <si>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</si>
  <si>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</si>
  <si>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</si>
  <si>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</si>
  <si>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</si>
  <si>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</si>
  <si>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</si>
  <si>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</si>
  <si>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</si>
  <si>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</si>
  <si>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</si>
  <si>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</si>
  <si>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</si>
  <si>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</si>
  <si>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</si>
  <si>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</si>
  <si>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</si>
  <si>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</si>
  <si>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</si>
  <si>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</si>
  <si>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</si>
  <si>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</si>
  <si>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</si>
  <si>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</si>
  <si>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</si>
  <si>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</si>
  <si>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</si>
  <si>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</si>
  <si>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</si>
  <si>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</si>
  <si>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</si>
  <si>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</si>
  <si>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</si>
  <si>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</si>
  <si>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</si>
  <si>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</si>
  <si>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</si>
  <si>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</si>
  <si>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</si>
  <si>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</si>
  <si>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</si>
  <si>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</si>
  <si>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</si>
  <si>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</si>
  <si>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</si>
  <si>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</si>
  <si>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</si>
  <si>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</si>
  <si>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</si>
  <si>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</si>
  <si>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</si>
  <si>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</si>
  <si>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</si>
  <si>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</si>
  <si>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</si>
  <si>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</si>
  <si>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</si>
  <si>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</si>
  <si>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</si>
  <si>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</si>
  <si>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</si>
  <si>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</si>
  <si>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</si>
  <si>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</si>
  <si>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</si>
  <si>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</si>
  <si>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</si>
  <si>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</si>
  <si>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</si>
  <si>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</si>
  <si>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</si>
  <si>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</si>
  <si>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</si>
  <si>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</si>
  <si>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</si>
  <si>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</si>
  <si>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</si>
  <si>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</si>
  <si>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</si>
  <si>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</si>
  <si>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</si>
  <si>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</si>
  <si>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</si>
  <si>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</si>
  <si>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</si>
  <si>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</si>
  <si>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</si>
  <si>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</si>
  <si>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</si>
  <si>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</si>
  <si>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</si>
  <si>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</si>
  <si>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</si>
  <si>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</si>
  <si>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</si>
  <si>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</si>
  <si>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</si>
  <si>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</si>
  <si>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</si>
  <si>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</si>
  <si>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</si>
  <si>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</si>
  <si>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</si>
  <si>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</si>
  <si>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</si>
  <si>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</si>
  <si>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</si>
  <si>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</si>
  <si>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</si>
  <si>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</si>
  <si>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</si>
  <si>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</si>
  <si>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</si>
  <si>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</si>
  <si>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</si>
  <si>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</si>
  <si>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</si>
  <si>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</si>
  <si>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</si>
  <si>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</si>
  <si>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</si>
  <si>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</si>
  <si>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</si>
  <si>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</si>
  <si>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</si>
  <si>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</si>
  <si>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</si>
  <si>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</si>
  <si>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</si>
  <si>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</si>
  <si>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</si>
  <si>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</si>
  <si>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</si>
  <si>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</si>
  <si>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</si>
  <si>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</si>
  <si>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</si>
  <si>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</si>
  <si>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</si>
  <si>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</si>
  <si>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</si>
  <si>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</si>
  <si>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</si>
  <si>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</si>
  <si>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</si>
  <si>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</si>
  <si>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</si>
  <si>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</si>
  <si>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</si>
  <si>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</si>
  <si>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</si>
  <si>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</si>
  <si>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</si>
  <si>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</si>
  <si>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</si>
  <si>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</si>
  <si>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</si>
  <si>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</si>
  <si>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</si>
  <si>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</si>
  <si>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</si>
  <si>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</si>
  <si>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</si>
  <si>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</si>
  <si>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</si>
  <si>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</si>
  <si>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</si>
  <si>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</si>
  <si>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</si>
  <si>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</si>
  <si>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</si>
  <si>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</si>
  <si>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</si>
  <si>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</si>
  <si>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</si>
  <si>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</si>
  <si>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</si>
  <si>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</si>
  <si>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</si>
  <si>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</si>
  <si>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</si>
  <si>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</si>
  <si>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</si>
  <si>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</si>
  <si>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</si>
  <si>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</si>
  <si>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</si>
  <si>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</si>
  <si>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</si>
  <si>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</si>
  <si>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</si>
  <si>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</si>
  <si>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</si>
  <si>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</si>
  <si>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</si>
  <si>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</si>
  <si>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</si>
  <si>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</si>
  <si>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</si>
  <si>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</si>
  <si>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</si>
  <si>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</si>
  <si>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</si>
  <si>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</si>
  <si>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</si>
  <si>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</si>
  <si>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</si>
  <si>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</si>
  <si>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</si>
  <si>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</si>
  <si>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</si>
  <si>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</si>
  <si>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</si>
  <si>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</si>
  <si>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</si>
  <si>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</si>
  <si>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</si>
  <si>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</si>
  <si>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</si>
  <si>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</si>
  <si>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</si>
  <si>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</si>
  <si>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</si>
  <si>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</si>
  <si>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</si>
  <si>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</si>
  <si>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</si>
  <si>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</si>
  <si>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</si>
  <si>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</si>
  <si>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</si>
  <si>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</si>
  <si>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</si>
  <si>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</si>
  <si>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</si>
  <si>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</si>
  <si>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</si>
  <si>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</si>
  <si>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</si>
  <si>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</si>
  <si>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</si>
  <si>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</si>
  <si>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</si>
  <si>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</si>
  <si>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</si>
  <si>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</si>
  <si>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</si>
  <si>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</si>
  <si>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</si>
  <si>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</si>
  <si>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</si>
  <si>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</si>
  <si>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</si>
  <si>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</si>
  <si>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</si>
  <si>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</si>
  <si>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</si>
  <si>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</si>
  <si>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</si>
  <si>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</si>
  <si>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</si>
  <si>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</si>
  <si>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</si>
  <si>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</si>
  <si>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</si>
  <si>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</si>
  <si>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</si>
  <si>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</si>
  <si>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</si>
  <si>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</si>
  <si>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</si>
  <si>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</si>
  <si>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</si>
  <si>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</si>
  <si>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</si>
  <si>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</si>
  <si>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</si>
  <si>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</si>
  <si>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</si>
  <si>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</si>
  <si>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</si>
  <si>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</si>
  <si>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</si>
  <si>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</si>
  <si>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</si>
  <si>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</si>
  <si>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</si>
  <si>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</si>
  <si>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</si>
  <si>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</si>
  <si>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</si>
  <si>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</si>
  <si>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</si>
  <si>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</si>
  <si>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</si>
  <si>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</si>
  <si>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</si>
  <si>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</si>
  <si>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</si>
  <si>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</si>
  <si>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</si>
  <si>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</si>
  <si>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</si>
  <si>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</si>
  <si>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</si>
  <si>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</si>
  <si>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</si>
  <si>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</si>
  <si>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</si>
  <si>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</si>
  <si>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</si>
  <si>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</si>
  <si>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</si>
  <si>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</si>
  <si>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</si>
  <si>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</si>
  <si>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</si>
  <si>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</si>
  <si>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</si>
  <si>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</si>
  <si>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</si>
  <si>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</si>
  <si>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</si>
  <si>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</si>
  <si>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</si>
  <si>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</si>
  <si>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</si>
  <si>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</si>
  <si>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</si>
  <si>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</si>
  <si>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</si>
  <si>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</si>
  <si>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</si>
  <si>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</si>
  <si>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</si>
  <si>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</si>
  <si>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</si>
  <si>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</si>
  <si>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</si>
  <si>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</si>
  <si>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</si>
  <si>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</si>
  <si>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</si>
  <si>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</si>
  <si>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</si>
  <si>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</si>
  <si>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</si>
  <si>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</si>
  <si>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</si>
  <si>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</si>
  <si>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</si>
  <si>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</si>
  <si>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</si>
  <si>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</si>
  <si>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</si>
  <si>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</si>
  <si>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</si>
  <si>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</si>
  <si>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</si>
  <si>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</si>
  <si>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</si>
  <si>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</si>
  <si>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</si>
  <si>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</si>
  <si>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</si>
  <si>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</si>
  <si>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</si>
  <si>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</si>
  <si>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</si>
  <si>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</si>
  <si>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</si>
  <si>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</si>
  <si>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</si>
  <si>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</si>
  <si>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</si>
  <si>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</si>
  <si>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</si>
  <si>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</si>
  <si>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</si>
  <si>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</si>
  <si>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</si>
  <si>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</si>
  <si>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</si>
  <si>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</si>
  <si>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</si>
  <si>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</si>
  <si>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</si>
  <si>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</si>
  <si>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</si>
  <si>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</si>
  <si>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</si>
  <si>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</si>
  <si>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</si>
  <si>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</si>
  <si>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</si>
  <si>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</si>
  <si>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</si>
  <si>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</si>
  <si>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</si>
  <si>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</si>
  <si>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</si>
  <si>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</si>
  <si>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</si>
  <si>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</si>
  <si>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</si>
  <si>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</si>
  <si>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</si>
  <si>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</si>
  <si>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</si>
  <si>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</si>
  <si>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</si>
  <si>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</si>
  <si>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</si>
  <si>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</si>
  <si>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</si>
  <si>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</si>
  <si>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</si>
  <si>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</si>
  <si>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</si>
  <si>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</si>
  <si>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</si>
  <si>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</si>
  <si>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</si>
  <si>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</si>
  <si>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</si>
  <si>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</si>
  <si>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</si>
  <si>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</si>
  <si>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</si>
  <si>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</si>
  <si>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</si>
  <si>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</si>
  <si>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</si>
  <si>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</si>
  <si>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</si>
  <si>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</si>
  <si>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</si>
  <si>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</si>
  <si>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</si>
  <si>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</si>
  <si>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</si>
  <si>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</si>
  <si>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</si>
  <si>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</si>
  <si>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</si>
  <si>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</si>
  <si>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</si>
  <si>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</si>
  <si>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</si>
  <si>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</si>
  <si>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</si>
  <si>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</si>
  <si>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</si>
  <si>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</si>
  <si>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</si>
  <si>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</si>
  <si>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</si>
  <si>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</si>
  <si>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</si>
  <si>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</si>
  <si>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</si>
  <si>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</si>
  <si>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</si>
  <si>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</si>
  <si>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</si>
  <si>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</si>
  <si>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</si>
  <si>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</si>
  <si>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</si>
  <si>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</si>
  <si>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</si>
  <si>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</si>
  <si>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</si>
  <si>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</si>
  <si>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</si>
  <si>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</si>
  <si>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</si>
  <si>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</si>
  <si>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</si>
  <si>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</si>
  <si>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</si>
  <si>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</si>
  <si>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</si>
  <si>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</si>
  <si>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</si>
  <si>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</si>
  <si>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</si>
  <si>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</si>
  <si>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</si>
  <si>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</si>
  <si>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</si>
  <si>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</si>
  <si>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</si>
  <si>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</si>
  <si>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</si>
  <si>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</si>
  <si>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</si>
  <si>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</si>
  <si>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</si>
  <si>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</si>
  <si>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</si>
  <si>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</si>
  <si>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</si>
  <si>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</si>
  <si>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</si>
  <si>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</si>
  <si>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</si>
  <si>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</si>
  <si>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</si>
  <si>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</si>
  <si>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</si>
  <si>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</si>
  <si>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</si>
  <si>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</si>
  <si>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</si>
  <si>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</si>
  <si>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</si>
  <si>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</si>
  <si>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</si>
  <si>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</si>
  <si>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</si>
  <si>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</si>
  <si>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</si>
  <si>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</si>
  <si>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</si>
  <si>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</si>
  <si>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</si>
  <si>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</si>
  <si>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</si>
  <si>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</si>
  <si>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</si>
  <si>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</si>
  <si>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</si>
  <si>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</si>
  <si>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</si>
  <si>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</si>
  <si>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</si>
  <si>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</si>
  <si>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</si>
  <si>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</si>
  <si>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</si>
  <si>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</si>
  <si>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</si>
  <si>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</si>
  <si>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</si>
  <si>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</si>
  <si>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</si>
  <si>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</si>
  <si>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</si>
  <si>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</si>
  <si>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</si>
  <si>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</si>
  <si>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</si>
  <si>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</si>
  <si>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</si>
  <si>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</si>
  <si>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</si>
  <si>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</si>
  <si>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</si>
  <si>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</si>
  <si>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</si>
  <si>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</si>
  <si>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</si>
  <si>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</si>
  <si>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</si>
  <si>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</si>
  <si>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</si>
  <si>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</si>
  <si>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</si>
  <si>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</si>
  <si>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</si>
  <si>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</si>
  <si>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</si>
  <si>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</si>
  <si>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</si>
  <si>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</si>
  <si>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</si>
  <si>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</si>
  <si>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</si>
  <si>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</si>
  <si>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</si>
  <si>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</si>
  <si>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</si>
  <si>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</si>
  <si>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</si>
  <si>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</si>
  <si>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</si>
  <si>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</si>
  <si>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</si>
  <si>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</si>
  <si>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</si>
  <si>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</si>
  <si>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</si>
  <si>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</si>
  <si>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</si>
  <si>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</si>
  <si>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</si>
  <si>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</si>
  <si>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</si>
  <si>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</si>
  <si>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</si>
  <si>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</si>
  <si>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</si>
  <si>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</si>
  <si>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</si>
  <si>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</si>
  <si>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</si>
  <si>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</si>
  <si>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</si>
  <si>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</si>
  <si>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</si>
  <si>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</si>
  <si>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</si>
  <si>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</si>
  <si>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</si>
  <si>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</si>
  <si>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</si>
  <si>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</si>
  <si>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</si>
  <si>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</si>
  <si>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</si>
  <si>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</si>
  <si>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</si>
  <si>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</si>
  <si>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</si>
  <si>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</si>
  <si>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</si>
  <si>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</si>
  <si>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</si>
  <si>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</si>
  <si>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</si>
  <si>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</si>
  <si>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</si>
  <si>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</si>
  <si>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</si>
  <si>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</si>
  <si>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</si>
  <si>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</si>
  <si>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</si>
  <si>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</si>
  <si>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</si>
  <si>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</si>
  <si>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</si>
  <si>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</si>
  <si>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</si>
  <si>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</si>
  <si>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</si>
  <si>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</si>
  <si>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</si>
  <si>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</si>
  <si>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</si>
  <si>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</si>
  <si>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</si>
  <si>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</si>
  <si>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</si>
  <si>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</si>
  <si>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</si>
  <si>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</si>
  <si>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</si>
  <si>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</si>
  <si>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</si>
  <si>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</si>
  <si>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</si>
  <si>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</si>
  <si>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</si>
  <si>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</si>
  <si>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</si>
  <si>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</si>
  <si>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</si>
  <si>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</si>
  <si>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</si>
  <si>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</si>
  <si>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</si>
  <si>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</si>
  <si>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</si>
  <si>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</si>
  <si>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</si>
  <si>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</si>
  <si>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</si>
  <si>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</si>
  <si>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</si>
  <si>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</si>
  <si>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</si>
  <si>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</si>
  <si>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</si>
  <si>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</si>
  <si>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</si>
  <si>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</si>
  <si>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</si>
  <si>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</si>
  <si>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</si>
  <si>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</si>
  <si>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</si>
  <si>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</si>
  <si>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</si>
  <si>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</si>
  <si>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</si>
  <si>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</si>
  <si>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</si>
  <si>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</si>
  <si>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</si>
  <si>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</si>
  <si>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</si>
  <si>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</si>
  <si>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</si>
  <si>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</si>
  <si>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</si>
  <si>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</si>
  <si>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</si>
  <si>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</si>
  <si>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</si>
  <si>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</si>
  <si>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</si>
  <si>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</si>
  <si>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</si>
  <si>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</si>
  <si>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</si>
  <si>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</si>
  <si>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</si>
  <si>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</si>
  <si>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</si>
  <si>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</si>
  <si>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</si>
  <si>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</si>
  <si>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</si>
  <si>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</si>
  <si>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</si>
  <si>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</si>
  <si>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</si>
  <si>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</si>
  <si>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</si>
  <si>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</si>
  <si>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</si>
  <si>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</si>
  <si>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</si>
  <si>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</si>
  <si>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</si>
  <si>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</si>
  <si>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</si>
  <si>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</si>
  <si>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</si>
  <si>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</si>
  <si>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</si>
  <si>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</si>
  <si>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</si>
  <si>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</si>
  <si>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</si>
  <si>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</si>
  <si>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</si>
  <si>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</si>
  <si>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</si>
  <si>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</si>
  <si>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</si>
  <si>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</si>
  <si>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</si>
  <si>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</si>
  <si>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</si>
  <si>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</si>
  <si>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</si>
  <si>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</si>
  <si>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</si>
  <si>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</si>
  <si>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</si>
  <si>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</si>
  <si>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</si>
  <si>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</si>
  <si>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</si>
  <si>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</si>
  <si>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</si>
  <si>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</si>
  <si>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</si>
  <si>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</si>
  <si>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</si>
  <si>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</si>
  <si>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</si>
  <si>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</si>
  <si>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</si>
  <si>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</si>
  <si>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</si>
  <si>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</si>
  <si>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</si>
  <si>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</si>
  <si>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</si>
  <si>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</si>
  <si>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</si>
  <si>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</si>
  <si>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</si>
  <si>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</si>
  <si>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</si>
  <si>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</si>
  <si>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</si>
  <si>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</si>
  <si>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</si>
  <si>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</si>
  <si>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</si>
  <si>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</si>
  <si>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</si>
  <si>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</si>
  <si>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</si>
  <si>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</si>
  <si>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</si>
  <si>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</si>
  <si>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</si>
  <si>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</si>
  <si>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</si>
  <si>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</si>
  <si>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</si>
  <si>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</si>
  <si>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</si>
  <si>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</si>
  <si>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</si>
  <si>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</si>
  <si>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</si>
  <si>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</si>
  <si>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</si>
  <si>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</si>
  <si>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</si>
  <si>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</si>
  <si>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</si>
  <si>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</si>
  <si>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</si>
  <si>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</si>
  <si>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</si>
  <si>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</si>
  <si>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</si>
  <si>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</si>
  <si>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</si>
  <si>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</si>
  <si>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</si>
  <si>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</si>
  <si>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</si>
  <si>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</si>
  <si>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</si>
  <si>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</si>
  <si>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</si>
  <si>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</si>
  <si>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</si>
  <si>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</si>
  <si>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</si>
  <si>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</si>
  <si>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</si>
  <si>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</si>
  <si>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</si>
  <si>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</si>
  <si>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</si>
  <si>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</si>
  <si>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</si>
  <si>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</si>
  <si>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</si>
  <si>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</si>
  <si>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</si>
  <si>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</si>
  <si>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</si>
  <si>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</si>
  <si>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</si>
  <si>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</si>
  <si>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</si>
  <si>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</si>
  <si>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</si>
  <si>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</si>
  <si>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</si>
  <si>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</si>
  <si>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</si>
  <si>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</si>
  <si>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</si>
  <si>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</si>
  <si>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</si>
  <si>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</si>
  <si>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</si>
  <si>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</si>
  <si>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</si>
  <si>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</si>
  <si>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</si>
  <si>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</si>
  <si>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</si>
  <si>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</si>
  <si>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</si>
  <si>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</si>
  <si>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</si>
  <si>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</si>
  <si>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</si>
  <si>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</si>
  <si>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</si>
  <si>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</si>
  <si>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</si>
  <si>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</si>
  <si>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</si>
  <si>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</si>
  <si>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</si>
  <si>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</si>
  <si>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</si>
  <si>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</si>
  <si>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</si>
  <si>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</si>
  <si>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</si>
  <si>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</si>
  <si>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</si>
  <si>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</si>
  <si>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</si>
  <si>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</si>
  <si>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</si>
  <si>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</si>
  <si>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</si>
  <si>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</si>
  <si>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</si>
  <si>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</si>
  <si>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</si>
  <si>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</si>
  <si>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</si>
  <si>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</si>
  <si>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</si>
  <si>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</si>
  <si>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</si>
  <si>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</si>
  <si>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</si>
  <si>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</si>
  <si>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</si>
  <si>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</si>
  <si>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</si>
  <si>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</si>
  <si>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</si>
  <si>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</si>
  <si>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</si>
  <si>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</si>
  <si>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</si>
  <si>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</si>
  <si>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</si>
  <si>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</si>
  <si>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</si>
  <si>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</si>
  <si>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</si>
  <si>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</si>
  <si>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</si>
  <si>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</si>
  <si>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</si>
  <si>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</si>
  <si>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</si>
  <si>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</si>
  <si>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</si>
  <si>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</si>
  <si>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</si>
  <si>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</si>
  <si>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</si>
  <si>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</si>
  <si>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</si>
  <si>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</si>
  <si>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</si>
  <si>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</si>
  <si>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</si>
  <si>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</si>
  <si>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</si>
  <si>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</si>
  <si>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</si>
  <si>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</si>
  <si>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</si>
  <si>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</si>
  <si>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</si>
  <si>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</si>
  <si>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</si>
  <si>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</si>
  <si>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</si>
  <si>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</si>
  <si>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</si>
  <si>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</si>
  <si>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</si>
  <si>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</si>
  <si>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</si>
  <si>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</si>
  <si>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</si>
  <si>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</si>
  <si>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</si>
  <si>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</si>
  <si>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</si>
  <si>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</si>
  <si>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</si>
  <si>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</si>
  <si>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</si>
  <si>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</si>
  <si>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</si>
  <si>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</si>
  <si>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</si>
  <si>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</si>
  <si>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</si>
  <si>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</si>
  <si>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</si>
  <si>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</si>
  <si>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</si>
  <si>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</si>
  <si>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</si>
  <si>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</si>
  <si>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</si>
  <si>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</si>
  <si>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</si>
  <si>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</si>
  <si>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</si>
  <si>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</si>
  <si>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</si>
  <si>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</si>
  <si>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</si>
  <si>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</si>
  <si>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</si>
  <si>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</si>
  <si>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</si>
  <si>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</si>
  <si>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</si>
  <si>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</si>
  <si>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</si>
  <si>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</si>
  <si>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</si>
  <si>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</si>
  <si>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</si>
  <si>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</si>
  <si>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</si>
  <si>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</si>
  <si>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</si>
  <si>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</si>
  <si>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</si>
  <si>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</si>
  <si>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</si>
  <si>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</si>
  <si>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</si>
  <si>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</si>
  <si>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</si>
  <si>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</si>
  <si>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</si>
  <si>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</si>
  <si>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</si>
  <si>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</si>
  <si>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</si>
  <si>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</si>
  <si>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</si>
  <si>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</si>
  <si>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</si>
  <si>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</si>
  <si>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</si>
  <si>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</si>
  <si>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</si>
  <si>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</si>
  <si>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</si>
  <si>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</si>
  <si>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</si>
  <si>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</si>
  <si>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</si>
  <si>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</si>
  <si>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</si>
  <si>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</si>
  <si>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</si>
  <si>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</si>
  <si>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</si>
  <si>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</si>
  <si>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</si>
  <si>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</si>
  <si>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</si>
  <si>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</si>
  <si>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</si>
  <si>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</si>
  <si>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</si>
  <si>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</si>
  <si>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</si>
  <si>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</si>
  <si>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</si>
  <si>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</si>
  <si>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</si>
  <si>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</si>
  <si>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</si>
  <si>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</si>
  <si>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</si>
  <si>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</si>
  <si>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</si>
  <si>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</si>
  <si>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</si>
  <si>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</si>
  <si>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</si>
  <si>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</si>
  <si>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</si>
  <si>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</si>
  <si>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</si>
  <si>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</si>
  <si>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</si>
  <si>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</si>
  <si>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</si>
  <si>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</si>
  <si>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</si>
  <si>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</si>
  <si>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</si>
  <si>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</si>
  <si>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</si>
  <si>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</si>
  <si>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</si>
  <si>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</si>
  <si>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</si>
  <si>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</si>
  <si>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</si>
  <si>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</si>
  <si>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</si>
  <si>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</si>
  <si>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</si>
  <si>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</si>
  <si>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</si>
  <si>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</si>
  <si>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</si>
  <si>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</si>
  <si>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</si>
  <si>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</si>
  <si>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</si>
  <si>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</si>
  <si>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</si>
  <si>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</si>
  <si>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</si>
  <si>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</si>
  <si>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</si>
  <si>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</si>
  <si>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</si>
  <si>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</si>
  <si>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</si>
  <si>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</si>
  <si>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</si>
  <si>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</si>
  <si>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</si>
  <si>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</si>
  <si>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</si>
  <si>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</si>
  <si>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</si>
  <si>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</si>
  <si>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</si>
  <si>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</si>
  <si>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</si>
  <si>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</si>
  <si>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</si>
  <si>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</si>
  <si>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</si>
  <si>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</si>
  <si>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</si>
  <si>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</si>
  <si>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</si>
  <si>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</si>
  <si>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</si>
  <si>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</si>
  <si>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</si>
  <si>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</si>
  <si>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</si>
  <si>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</si>
  <si>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</si>
  <si>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</si>
  <si>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</si>
  <si>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</si>
  <si>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</si>
  <si>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</si>
  <si>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</si>
  <si>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</si>
  <si>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</si>
  <si>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</si>
  <si>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</si>
  <si>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</si>
  <si>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</si>
  <si>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</si>
  <si>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</si>
  <si>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</si>
  <si>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</si>
  <si>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</si>
  <si>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</si>
  <si>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</si>
  <si>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</si>
  <si>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</si>
  <si>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</si>
  <si>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</si>
  <si>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</si>
  <si>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</si>
  <si>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</si>
  <si>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</si>
  <si>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</si>
  <si>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</si>
  <si>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</si>
  <si>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</si>
  <si>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</si>
  <si>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</si>
  <si>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</si>
  <si>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</si>
  <si>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</si>
  <si>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</si>
  <si>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</si>
  <si>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</si>
  <si>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</si>
  <si>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</si>
  <si>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</si>
  <si>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</si>
  <si>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</si>
  <si>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</si>
  <si>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</si>
  <si>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</si>
  <si>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</si>
  <si>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</si>
  <si>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</si>
  <si>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</si>
  <si>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</si>
  <si>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</si>
  <si>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</si>
  <si>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</si>
  <si>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</si>
  <si>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</si>
  <si>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</si>
  <si>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</si>
  <si>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</si>
  <si>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</si>
  <si>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</si>
  <si>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</si>
  <si>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</si>
  <si>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</si>
  <si>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</si>
  <si>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</si>
  <si>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</si>
  <si>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</si>
  <si>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</si>
  <si>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</si>
  <si>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</si>
  <si>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</si>
  <si>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</si>
  <si>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</si>
  <si>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</si>
  <si>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</si>
  <si>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</si>
  <si>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</si>
  <si>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</si>
  <si>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</si>
  <si>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</si>
  <si>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</si>
  <si>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</si>
  <si>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</si>
  <si>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</si>
  <si>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</si>
  <si>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</si>
  <si>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</si>
  <si>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</si>
  <si>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</si>
  <si>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</si>
  <si>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</si>
  <si>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</si>
  <si>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</si>
  <si>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</si>
  <si>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</si>
  <si>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</si>
  <si>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</si>
  <si>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</si>
  <si>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</si>
  <si>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</si>
  <si>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</si>
  <si>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</si>
  <si>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</si>
  <si>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</si>
  <si>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</si>
  <si>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</si>
  <si>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</si>
  <si>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</si>
  <si>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</si>
  <si>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</si>
  <si>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</si>
  <si>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</si>
  <si>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</si>
  <si>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</si>
  <si>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</si>
  <si>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</si>
  <si>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</si>
  <si>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</si>
  <si>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</si>
  <si>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</si>
  <si>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</si>
  <si>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</si>
  <si>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</si>
  <si>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</si>
  <si>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</si>
  <si>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</si>
  <si>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</si>
  <si>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</si>
  <si>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</si>
  <si>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</si>
  <si>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</si>
  <si>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</si>
  <si>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</si>
  <si>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</si>
  <si>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</si>
  <si>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</si>
  <si>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</si>
  <si>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</si>
  <si>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</si>
  <si>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</si>
  <si>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</si>
  <si>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</si>
  <si>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</si>
  <si>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</si>
  <si>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</si>
  <si>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</si>
  <si>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</si>
  <si>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</si>
  <si>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</si>
  <si>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</si>
  <si>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</si>
  <si>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</si>
  <si>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</si>
  <si>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</si>
  <si>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</si>
  <si>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</si>
  <si>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</si>
  <si>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</si>
  <si>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</si>
  <si>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</si>
  <si>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</si>
  <si>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</si>
  <si>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</si>
  <si>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</si>
  <si>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</si>
  <si>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</si>
  <si>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</si>
  <si>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</si>
  <si>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</si>
  <si>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</si>
  <si>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</si>
  <si>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</si>
  <si>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</si>
  <si>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</si>
  <si>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</si>
  <si>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</si>
  <si>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</si>
  <si>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</si>
  <si>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</si>
  <si>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</si>
  <si>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</si>
  <si>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</si>
  <si>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</si>
  <si>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</si>
  <si>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</si>
  <si>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</si>
  <si>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</si>
  <si>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</si>
  <si>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</si>
  <si>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</si>
  <si>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</si>
  <si>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</si>
  <si>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</si>
  <si>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</si>
  <si>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</si>
  <si>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</si>
  <si>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</si>
  <si>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</si>
  <si>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</si>
  <si>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</si>
  <si>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</si>
  <si>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</si>
  <si>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</si>
  <si>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</si>
  <si>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</si>
  <si>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</si>
  <si>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</si>
  <si>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</si>
  <si>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</si>
  <si>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</si>
  <si>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</si>
  <si>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</si>
  <si>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</si>
  <si>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</si>
  <si>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</si>
  <si>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</si>
  <si>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</si>
  <si>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</si>
  <si>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</si>
  <si>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</si>
  <si>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</si>
  <si>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</si>
  <si>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</si>
  <si>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</si>
  <si>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</si>
  <si>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</si>
  <si>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</si>
  <si>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</si>
  <si>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</si>
  <si>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</si>
  <si>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</si>
  <si>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</si>
  <si>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</si>
  <si>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</si>
  <si>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</si>
  <si>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</si>
  <si>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</si>
  <si>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</si>
  <si>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</si>
  <si>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</si>
  <si>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</si>
  <si>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</si>
  <si>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</si>
  <si>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</si>
  <si>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</si>
  <si>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</si>
  <si>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</si>
  <si>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</si>
  <si>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</si>
  <si>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</si>
  <si>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</si>
  <si>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</si>
  <si>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</si>
  <si>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</si>
  <si>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</si>
  <si>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</si>
  <si>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</si>
  <si>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</si>
  <si>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</si>
  <si>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</si>
  <si>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</si>
  <si>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</si>
  <si>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</si>
  <si>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</si>
  <si>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</si>
  <si>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</si>
  <si>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</si>
  <si>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</si>
  <si>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</si>
  <si>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</si>
  <si>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</si>
  <si>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</si>
  <si>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</si>
  <si>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</si>
  <si>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</si>
  <si>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</si>
  <si>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</si>
  <si>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</si>
  <si>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</si>
  <si>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</si>
  <si>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</si>
  <si>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</si>
  <si>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</si>
  <si>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</si>
  <si>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</si>
  <si>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</si>
  <si>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</si>
  <si>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</si>
  <si>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</si>
  <si>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</si>
  <si>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</si>
  <si>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</si>
  <si>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</si>
  <si>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</si>
  <si>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</si>
  <si>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</si>
  <si>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</si>
  <si>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</si>
  <si>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</si>
  <si>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</si>
  <si>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</si>
  <si>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</si>
  <si>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</si>
  <si>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</si>
  <si>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</si>
  <si>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</si>
  <si>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</si>
  <si>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</si>
  <si>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</si>
  <si>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</si>
  <si>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</si>
  <si>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</si>
  <si>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</si>
  <si>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</si>
  <si>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</si>
  <si>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</si>
  <si>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</si>
  <si>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</si>
  <si>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</si>
  <si>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</si>
  <si>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</si>
  <si>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</si>
  <si>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</si>
  <si>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</si>
  <si>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</si>
  <si>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</si>
  <si>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</si>
  <si>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</si>
  <si>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</si>
  <si>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</si>
  <si>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</si>
  <si>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</si>
  <si>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</si>
  <si>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</si>
  <si>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</si>
  <si>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</si>
  <si>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</si>
  <si>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</si>
  <si>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</si>
  <si>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</si>
  <si>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</si>
  <si>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</si>
  <si>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</si>
  <si>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</si>
  <si>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</si>
  <si>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</si>
  <si>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</si>
  <si>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</si>
  <si>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</si>
  <si>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</si>
  <si>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</si>
  <si>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</si>
  <si>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</si>
  <si>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</si>
  <si>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</si>
  <si>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</si>
  <si>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</si>
  <si>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</si>
  <si>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</si>
  <si>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</si>
  <si>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</si>
  <si>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</si>
  <si>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</si>
  <si>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</si>
  <si>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</si>
  <si>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</si>
  <si>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</si>
  <si>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</si>
  <si>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</si>
  <si>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</si>
  <si>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</si>
  <si>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</si>
  <si>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</si>
  <si>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</si>
  <si>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</si>
  <si>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</si>
  <si>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</si>
  <si>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</si>
  <si>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</si>
  <si>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</si>
  <si>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</si>
  <si>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</si>
  <si>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</si>
  <si>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</si>
  <si>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</si>
  <si>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</si>
  <si>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</si>
  <si>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</si>
  <si>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</si>
  <si>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</si>
  <si>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</si>
  <si>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</si>
  <si>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</si>
  <si>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</si>
  <si>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</si>
  <si>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</si>
  <si>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</si>
  <si>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</si>
  <si>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</si>
  <si>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</si>
  <si>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</si>
  <si>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</si>
  <si>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</si>
  <si>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</si>
  <si>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</si>
  <si>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</si>
  <si>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</si>
  <si>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</si>
  <si>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</si>
  <si>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</si>
  <si>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</si>
  <si>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</si>
  <si>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</si>
  <si>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</si>
  <si>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</si>
  <si>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</si>
  <si>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</si>
  <si>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</si>
  <si>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</si>
  <si>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</si>
  <si>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</si>
  <si>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</si>
  <si>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</si>
  <si>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</si>
  <si>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</si>
  <si>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</si>
  <si>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</si>
  <si>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</si>
  <si>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</si>
  <si>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</si>
  <si>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</si>
  <si>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</si>
  <si>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</si>
  <si>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</si>
  <si>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</si>
  <si>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</si>
  <si>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</si>
  <si>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</si>
  <si>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</si>
  <si>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</si>
  <si>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</si>
  <si>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</si>
  <si>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</si>
  <si>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</si>
  <si>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</si>
  <si>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</si>
  <si>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</si>
  <si>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</si>
  <si>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</si>
  <si>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</si>
  <si>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</si>
  <si>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</si>
  <si>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</si>
  <si>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</si>
  <si>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</si>
  <si>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</si>
  <si>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</si>
  <si>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</si>
  <si>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</si>
  <si>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</si>
  <si>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</si>
  <si>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</si>
  <si>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</si>
  <si>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</si>
  <si>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</si>
  <si>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</si>
  <si>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</si>
  <si>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</si>
  <si>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</si>
  <si>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</si>
  <si>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</si>
  <si>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</si>
  <si>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</si>
  <si>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</si>
  <si>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</si>
  <si>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</si>
  <si>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</si>
  <si>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</si>
  <si>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</si>
  <si>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</si>
  <si>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</si>
  <si>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</si>
  <si>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</si>
  <si>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</si>
  <si>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</si>
  <si>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</si>
  <si>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</si>
  <si>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</si>
  <si>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</si>
  <si>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</si>
  <si>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</si>
  <si>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</si>
  <si>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</si>
  <si>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</si>
  <si>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</si>
  <si>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</si>
  <si>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</si>
  <si>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</si>
  <si>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</si>
  <si>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</si>
  <si>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</si>
  <si>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</si>
  <si>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</si>
  <si>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</si>
  <si>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</si>
  <si>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</si>
  <si>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</si>
  <si>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</si>
  <si>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</si>
  <si>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</si>
  <si>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</si>
  <si>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</si>
  <si>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</si>
  <si>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</si>
  <si>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</si>
  <si>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</si>
  <si>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</si>
  <si>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</si>
  <si>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</si>
  <si>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</si>
  <si>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</si>
  <si>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</si>
  <si>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</si>
  <si>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</si>
  <si>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</si>
  <si>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</si>
  <si>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</si>
  <si>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</si>
  <si>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</si>
  <si>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</si>
  <si>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</si>
  <si>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</si>
  <si>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</si>
  <si>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</si>
  <si>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</si>
  <si>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</si>
  <si>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</si>
  <si>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</si>
  <si>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</si>
  <si>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</si>
  <si>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</si>
  <si>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</si>
  <si>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</si>
  <si>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</si>
  <si>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</si>
  <si>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</si>
  <si>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</si>
  <si>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</si>
  <si>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</si>
  <si>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</si>
  <si>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</si>
  <si>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</si>
  <si>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</si>
  <si>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</si>
  <si>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</si>
  <si>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</si>
  <si>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</si>
  <si>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</si>
  <si>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</si>
  <si>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</si>
  <si>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</si>
  <si>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</si>
  <si>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</si>
  <si>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</si>
  <si>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</si>
  <si>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</si>
  <si>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</si>
  <si>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</si>
  <si>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</si>
  <si>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</si>
  <si>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</si>
  <si>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</si>
  <si>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</si>
  <si>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</si>
  <si>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</si>
  <si>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</si>
  <si>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</si>
  <si>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</si>
  <si>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</si>
  <si>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</si>
  <si>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</si>
  <si>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</si>
  <si>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</si>
  <si>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</si>
  <si>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</si>
  <si>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</si>
  <si>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</si>
  <si>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</si>
  <si>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</si>
  <si>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</si>
  <si>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</si>
  <si>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</si>
  <si>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</si>
  <si>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</si>
  <si>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</si>
  <si>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</si>
  <si>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</si>
  <si>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</si>
  <si>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</si>
  <si>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</si>
  <si>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</si>
  <si>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</si>
  <si>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</si>
  <si>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</si>
  <si>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</si>
  <si>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</si>
  <si>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</si>
  <si>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</si>
  <si>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</si>
  <si>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</si>
  <si>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</si>
  <si>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</si>
  <si>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</si>
  <si>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</si>
  <si>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</si>
  <si>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</si>
  <si>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</si>
  <si>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</si>
  <si>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</si>
  <si>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</si>
  <si>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</si>
  <si>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</si>
  <si>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</si>
  <si>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</si>
  <si>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</si>
  <si>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</si>
  <si>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</si>
  <si>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</si>
  <si>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</si>
  <si>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</si>
  <si>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</si>
  <si>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</si>
  <si>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</si>
  <si>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</si>
  <si>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</si>
  <si>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</si>
  <si>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</si>
  <si>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</si>
  <si>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</si>
  <si>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</si>
  <si>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</si>
  <si>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</si>
  <si>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</si>
  <si>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</si>
  <si>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</si>
  <si>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</si>
  <si>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</si>
  <si>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</si>
  <si>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</si>
  <si>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</si>
  <si>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</si>
  <si>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</si>
  <si>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</si>
  <si>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</si>
  <si>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</si>
  <si>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</si>
  <si>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</si>
  <si>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</si>
  <si>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</si>
  <si>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</si>
  <si>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</si>
  <si>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</si>
  <si>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</si>
  <si>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</si>
  <si>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</si>
  <si>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</si>
  <si>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</si>
  <si>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</si>
  <si>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</si>
  <si>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</si>
  <si>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</si>
  <si>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</si>
  <si>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</si>
  <si>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</si>
  <si>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</si>
  <si>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</si>
  <si>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</si>
  <si>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</si>
  <si>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</si>
  <si>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</si>
  <si>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</si>
  <si>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</si>
  <si>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</si>
  <si>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</si>
  <si>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</si>
  <si>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</si>
  <si>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</si>
  <si>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</si>
  <si>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</si>
  <si>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</si>
  <si>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</si>
  <si>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</si>
  <si>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</si>
  <si>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</si>
  <si>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</si>
  <si>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</si>
  <si>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</si>
  <si>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</si>
  <si>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</si>
  <si>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</si>
  <si>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</si>
  <si>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</si>
  <si>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</si>
  <si>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</si>
  <si>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</si>
  <si>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</si>
  <si>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</si>
  <si>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</si>
  <si>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</si>
  <si>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</si>
  <si>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</si>
  <si>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</si>
  <si>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</si>
  <si>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</si>
  <si>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</si>
  <si>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</si>
  <si>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</si>
  <si>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</si>
  <si>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</si>
  <si>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</si>
  <si>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</si>
  <si>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</si>
  <si>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</si>
  <si>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</si>
  <si>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</si>
  <si>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</si>
  <si>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</si>
  <si>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</si>
  <si>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</si>
  <si>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</si>
  <si>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</si>
  <si>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</si>
  <si>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</si>
  <si>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</si>
  <si>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</si>
  <si>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</si>
  <si>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</si>
  <si>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</si>
  <si>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</si>
  <si>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</si>
  <si>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</si>
  <si>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</si>
  <si>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</si>
  <si>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</si>
  <si>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</si>
  <si>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</si>
  <si>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</si>
  <si>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</si>
  <si>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</si>
  <si>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</si>
  <si>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</si>
  <si>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</si>
  <si>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</si>
  <si>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</si>
  <si>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</si>
  <si>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</si>
  <si>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</si>
  <si>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</si>
  <si>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</si>
  <si>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</si>
  <si>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</si>
  <si>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</si>
  <si>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</si>
  <si>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</si>
  <si>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</si>
  <si>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</si>
  <si>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</si>
  <si>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</si>
  <si>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</si>
  <si>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</si>
  <si>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</si>
  <si>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</si>
  <si>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</si>
  <si>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</si>
  <si>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</si>
  <si>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</si>
  <si>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</si>
  <si>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</si>
  <si>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</si>
  <si>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</si>
  <si>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</si>
  <si>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</si>
  <si>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</si>
  <si>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</si>
  <si>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</si>
  <si>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</si>
  <si>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</si>
  <si>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</si>
  <si>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</si>
  <si>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</si>
  <si>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</si>
  <si>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</si>
  <si>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</si>
  <si>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</si>
  <si>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</si>
  <si>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</si>
  <si>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</si>
  <si>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</si>
  <si>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</si>
  <si>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</si>
  <si>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</si>
  <si>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</si>
  <si>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</si>
  <si>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</si>
  <si>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</si>
  <si>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</si>
  <si>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</si>
  <si>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</si>
  <si>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</si>
  <si>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</si>
  <si>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</si>
  <si>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</si>
  <si>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</si>
  <si>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</si>
  <si>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</si>
  <si>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</si>
  <si>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</si>
  <si>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</si>
  <si>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</si>
  <si>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</si>
  <si>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</si>
  <si>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</si>
  <si>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</si>
  <si>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</si>
  <si>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</si>
  <si>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</si>
  <si>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</si>
  <si>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</si>
  <si>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</si>
  <si>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</si>
  <si>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</si>
  <si>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</si>
  <si>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</si>
  <si>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</si>
  <si>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</si>
  <si>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</si>
  <si>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</si>
  <si>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</si>
  <si>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</si>
  <si>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</si>
  <si>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</si>
  <si>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</si>
  <si>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</si>
  <si>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</si>
  <si>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</si>
  <si>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</si>
  <si>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</si>
  <si>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</si>
  <si>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</si>
  <si>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</si>
  <si>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</si>
  <si>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</si>
  <si>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</si>
  <si>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</si>
  <si>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</si>
  <si>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</si>
  <si>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</si>
  <si>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</si>
  <si>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</si>
  <si>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</si>
  <si>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</si>
  <si>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</si>
  <si>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</si>
  <si>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</si>
  <si>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</si>
  <si>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</si>
  <si>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</si>
  <si>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</si>
  <si>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</si>
  <si>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</si>
  <si>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</si>
  <si>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</si>
  <si>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</si>
  <si>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</si>
  <si>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</si>
  <si>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</si>
  <si>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</si>
  <si>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</si>
  <si>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</si>
  <si>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</si>
  <si>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</si>
  <si>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</si>
  <si>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</si>
  <si>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</si>
  <si>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</si>
  <si>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</si>
  <si>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</si>
  <si>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</si>
  <si>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</si>
  <si>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</si>
  <si>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</si>
  <si>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</si>
  <si>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</si>
  <si>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</si>
  <si>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</si>
  <si>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</si>
  <si>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</si>
  <si>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</si>
  <si>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</si>
  <si>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</si>
  <si>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</si>
  <si>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</si>
  <si>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</si>
  <si>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</si>
  <si>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</si>
  <si>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</si>
  <si>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</si>
  <si>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</si>
  <si>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</si>
  <si>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</si>
  <si>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</si>
  <si>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</si>
  <si>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</si>
  <si>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</si>
  <si>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</si>
  <si>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</si>
  <si>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</si>
  <si>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</si>
  <si>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</si>
  <si>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</si>
  <si>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</si>
  <si>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</si>
  <si>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</si>
  <si>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</si>
  <si>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</si>
  <si>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</si>
  <si>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</si>
  <si>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</si>
  <si>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</si>
  <si>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</si>
  <si>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</si>
  <si>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</si>
  <si>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</si>
  <si>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</si>
  <si>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</si>
  <si>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</si>
  <si>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</si>
  <si>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</si>
  <si>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</si>
  <si>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</si>
  <si>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</si>
  <si>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</si>
  <si>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</si>
  <si>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</si>
  <si>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</si>
  <si>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</si>
  <si>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</si>
  <si>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</si>
  <si>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</si>
  <si>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</si>
  <si>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</si>
  <si>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</si>
  <si>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</si>
  <si>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</si>
  <si>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</si>
  <si>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</si>
  <si>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</si>
  <si>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</si>
  <si>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</si>
  <si>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</si>
  <si>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</si>
  <si>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</si>
  <si>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</si>
  <si>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</si>
  <si>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</si>
  <si>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</si>
  <si>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</si>
  <si>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</si>
  <si>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</si>
  <si>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</si>
  <si>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</si>
  <si>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</si>
  <si>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</si>
  <si>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</si>
  <si>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</si>
  <si>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</si>
  <si>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</si>
  <si>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</si>
  <si>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</si>
  <si>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</si>
  <si>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</si>
  <si>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</si>
  <si>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</si>
  <si>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</si>
  <si>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</si>
  <si>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</si>
  <si>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</si>
  <si>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</si>
  <si>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</si>
  <si>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</si>
  <si>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</si>
  <si>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</si>
  <si>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</si>
  <si>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</si>
  <si>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</si>
  <si>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</si>
  <si>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</si>
  <si>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</si>
  <si>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</si>
  <si>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</si>
  <si>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</si>
  <si>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</si>
  <si>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</si>
  <si>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</si>
  <si>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</si>
  <si>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</si>
  <si>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</si>
  <si>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</si>
  <si>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</si>
  <si>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</si>
  <si>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</si>
  <si>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</si>
  <si>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</si>
  <si>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</si>
  <si>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</si>
  <si>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</si>
  <si>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</si>
  <si>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</si>
  <si>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</si>
  <si>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</si>
  <si>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</si>
  <si>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</si>
  <si>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</si>
  <si>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</si>
  <si>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</si>
  <si>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</si>
  <si>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</si>
  <si>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</si>
  <si>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</si>
  <si>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</si>
  <si>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</si>
  <si>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</si>
  <si>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</si>
  <si>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</si>
  <si>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</si>
  <si>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</si>
  <si>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</si>
  <si>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</si>
  <si>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</si>
  <si>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</si>
  <si>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</si>
  <si>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</si>
  <si>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</si>
  <si>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</si>
  <si>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</si>
  <si>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</si>
  <si>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</si>
  <si>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</si>
  <si>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</si>
  <si>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</si>
  <si>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</si>
  <si>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</si>
  <si>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</si>
  <si>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</si>
  <si>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</si>
  <si>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</si>
  <si>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</si>
  <si>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</si>
  <si>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</si>
  <si>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</si>
  <si>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</si>
  <si>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</si>
  <si>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</si>
  <si>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</si>
  <si>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</si>
  <si>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</si>
  <si>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</si>
  <si>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</si>
  <si>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</si>
  <si>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</si>
  <si>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</si>
  <si>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</si>
  <si>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</si>
  <si>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</si>
  <si>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</si>
  <si>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</si>
  <si>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</si>
  <si>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</si>
  <si>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</si>
  <si>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</si>
  <si>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</si>
  <si>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</si>
  <si>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</si>
  <si>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</si>
  <si>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</si>
  <si>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</si>
  <si>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</si>
  <si>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</si>
  <si>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</si>
  <si>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</si>
  <si>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</si>
  <si>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</si>
  <si>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</si>
  <si>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</si>
  <si>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</si>
  <si>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</si>
  <si>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</si>
  <si>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</si>
  <si>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</si>
  <si>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</si>
  <si>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</si>
  <si>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</si>
  <si>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</si>
  <si>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</si>
  <si>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</si>
  <si>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</si>
  <si>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</si>
  <si>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</si>
  <si>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</si>
  <si>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</si>
  <si>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</si>
  <si>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</si>
  <si>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</si>
  <si>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</si>
  <si>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</si>
  <si>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</si>
  <si>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</si>
  <si>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</si>
  <si>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</si>
  <si>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</si>
  <si>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</si>
  <si>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</si>
  <si>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</si>
  <si>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</si>
  <si>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</si>
  <si>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</si>
  <si>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</si>
  <si>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</si>
  <si>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</si>
  <si>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</si>
  <si>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</si>
  <si>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</si>
  <si>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</si>
  <si>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</si>
  <si>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</si>
  <si>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</si>
  <si>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</si>
  <si>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</si>
  <si>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</si>
  <si>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</si>
  <si>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</si>
  <si>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</si>
  <si>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</si>
  <si>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</si>
  <si>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</si>
  <si>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</si>
  <si>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</si>
  <si>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</si>
  <si>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</si>
  <si>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</si>
  <si>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</si>
  <si>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</si>
  <si>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</si>
  <si>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</si>
  <si>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</si>
  <si>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</si>
  <si>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</si>
  <si>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</si>
  <si>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</si>
  <si>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</si>
  <si>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</si>
  <si>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</si>
  <si>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</si>
  <si>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</si>
  <si>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</si>
  <si>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</si>
  <si>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</si>
  <si>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</si>
  <si>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</si>
  <si>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</si>
  <si>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</si>
  <si>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</si>
  <si>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</si>
  <si>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</si>
  <si>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</si>
  <si>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</si>
  <si>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</si>
  <si>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</si>
  <si>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</si>
  <si>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</si>
  <si>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</si>
  <si>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</si>
  <si>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</si>
  <si>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</si>
  <si>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</si>
  <si>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</si>
  <si>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</si>
  <si>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</si>
  <si>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</si>
  <si>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</si>
  <si>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</si>
  <si>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</si>
  <si>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</si>
  <si>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</si>
  <si>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</si>
  <si>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</si>
  <si>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</si>
  <si>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</si>
  <si>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</si>
  <si>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</si>
  <si>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</si>
  <si>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</si>
  <si>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</si>
  <si>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</si>
  <si>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</si>
  <si>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</si>
  <si>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</si>
  <si>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</si>
  <si>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</si>
  <si>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</si>
  <si>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</si>
  <si>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</si>
  <si>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</si>
  <si>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</si>
  <si>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</si>
  <si>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</si>
  <si>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</si>
  <si>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</si>
  <si>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</si>
  <si>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</si>
  <si>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</si>
  <si>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</si>
  <si>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</si>
  <si>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</si>
  <si>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</si>
  <si>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</si>
  <si>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</si>
  <si>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</si>
  <si>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</si>
  <si>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</si>
  <si>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</si>
  <si>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</si>
  <si>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</si>
  <si>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</si>
  <si>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</si>
  <si>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</si>
  <si>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</si>
  <si>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</si>
  <si>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</si>
  <si>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</si>
  <si>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</si>
  <si>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</si>
  <si>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</si>
  <si>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</si>
  <si>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</si>
  <si>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</si>
  <si>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</si>
  <si>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</si>
  <si>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</si>
  <si>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</si>
  <si>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</si>
  <si>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</si>
  <si>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</si>
  <si>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</si>
  <si>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</si>
  <si>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</si>
  <si>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</si>
  <si>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</si>
  <si>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</si>
  <si>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</si>
  <si>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</si>
  <si>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</si>
  <si>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</si>
  <si>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</si>
  <si>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</si>
  <si>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</si>
  <si>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</si>
  <si>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</si>
  <si>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</si>
  <si>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</si>
  <si>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</si>
  <si>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</si>
  <si>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</si>
  <si>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</si>
  <si>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</si>
  <si>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</si>
  <si>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</si>
  <si>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</si>
  <si>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</si>
  <si>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</si>
  <si>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</si>
  <si>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</si>
  <si>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</si>
  <si>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</si>
  <si>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</si>
  <si>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</si>
  <si>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</si>
  <si>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</si>
  <si>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</si>
  <si>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</si>
  <si>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</si>
  <si>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</si>
  <si>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</si>
  <si>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</si>
  <si>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</si>
  <si>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</si>
  <si>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</si>
  <si>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</si>
  <si>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</si>
  <si>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</si>
  <si>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</si>
  <si>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</si>
  <si>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</si>
  <si>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</si>
  <si>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</si>
  <si>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</si>
  <si>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</si>
  <si>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</si>
  <si>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</si>
  <si>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</si>
  <si>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</si>
  <si>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</si>
  <si>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</si>
  <si>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</si>
  <si>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</si>
  <si>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</si>
  <si>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</si>
  <si>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</si>
  <si>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</si>
  <si>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</si>
  <si>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</si>
  <si>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</si>
  <si>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</si>
  <si>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</si>
  <si>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</si>
  <si>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</si>
  <si>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</si>
  <si>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</si>
  <si>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</si>
  <si>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</si>
  <si>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</si>
  <si>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</si>
  <si>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</si>
  <si>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</si>
  <si>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</si>
  <si>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</si>
  <si>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</si>
  <si>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</si>
  <si>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</si>
  <si>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</si>
  <si>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</si>
  <si>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</si>
  <si>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</si>
  <si>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</si>
  <si>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</si>
  <si>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</si>
  <si>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</si>
  <si>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</si>
  <si>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</si>
  <si>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</si>
  <si>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</si>
  <si>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</si>
  <si>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</si>
  <si>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</si>
  <si>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</si>
  <si>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</si>
  <si>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</si>
  <si>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</si>
  <si>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</si>
  <si>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</si>
  <si>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</si>
  <si>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</si>
  <si>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</si>
  <si>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</si>
  <si>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</si>
  <si>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</si>
  <si>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</si>
  <si>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</si>
  <si>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</si>
  <si>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</si>
  <si>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</si>
  <si>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</si>
  <si>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</si>
  <si>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</si>
  <si>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</si>
  <si>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</si>
  <si>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</si>
  <si>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</si>
  <si>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</si>
  <si>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</si>
  <si>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</si>
  <si>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</si>
  <si>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</si>
  <si>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</si>
  <si>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</si>
  <si>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</si>
  <si>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</si>
  <si>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</si>
  <si>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</si>
  <si>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</si>
  <si>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</si>
  <si>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</si>
  <si>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</si>
  <si>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</si>
  <si>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</si>
  <si>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</si>
  <si>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</si>
  <si>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</si>
  <si>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</si>
  <si>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</si>
  <si>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</si>
  <si>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</si>
  <si>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</si>
  <si>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</si>
  <si>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</si>
  <si>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</si>
  <si>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</si>
  <si>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</si>
  <si>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</si>
  <si>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</si>
  <si>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</si>
  <si>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</si>
  <si>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</si>
  <si>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</si>
  <si>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</si>
  <si>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</si>
  <si>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</si>
  <si>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</si>
  <si>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</si>
  <si>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</si>
  <si>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</si>
  <si>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</si>
  <si>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</si>
  <si>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</si>
  <si>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</si>
  <si>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</si>
  <si>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</si>
  <si>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</si>
  <si>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</si>
  <si>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</si>
  <si>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</si>
  <si>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</si>
  <si>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</si>
  <si>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</si>
  <si>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</si>
  <si>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</si>
  <si>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</si>
  <si>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</si>
  <si>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</si>
  <si>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</si>
  <si>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</si>
  <si>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</si>
  <si>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</si>
  <si>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</si>
  <si>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</si>
  <si>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</si>
  <si>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</si>
  <si>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</si>
  <si>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</si>
  <si>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</si>
  <si>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</si>
  <si>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</si>
  <si>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</si>
  <si>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</si>
  <si>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</si>
  <si>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</si>
  <si>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</si>
  <si>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</si>
  <si>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</si>
  <si>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</si>
  <si>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</si>
  <si>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</si>
  <si>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</si>
  <si>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</si>
  <si>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</si>
  <si>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</si>
  <si>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</si>
  <si>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</si>
  <si>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</si>
  <si>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</si>
  <si>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</si>
  <si>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</si>
  <si>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</si>
  <si>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</si>
  <si>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</si>
  <si>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</si>
  <si>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</si>
  <si>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</si>
  <si>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</si>
  <si>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</si>
  <si>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</si>
  <si>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</si>
  <si>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</si>
  <si>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</si>
  <si>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</si>
  <si>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</si>
  <si>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</si>
  <si>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</si>
  <si>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</si>
  <si>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</si>
  <si>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</si>
  <si>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</si>
  <si>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</si>
  <si>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</si>
  <si>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</si>
  <si>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</si>
  <si>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</si>
  <si>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</si>
  <si>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</si>
  <si>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</si>
  <si>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</si>
  <si>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</si>
  <si>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</si>
  <si>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</si>
  <si>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</si>
  <si>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</si>
  <si>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</si>
  <si>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</si>
  <si>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</si>
  <si>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</si>
  <si>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</si>
  <si>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</si>
  <si>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</si>
  <si>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</si>
  <si>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</si>
  <si>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</si>
  <si>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</si>
  <si>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</si>
  <si>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</si>
  <si>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</si>
  <si>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</si>
  <si>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</si>
  <si>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</si>
  <si>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</si>
  <si>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</si>
  <si>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</si>
  <si>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</si>
  <si>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</si>
  <si>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</si>
  <si>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</si>
  <si>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</si>
  <si>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</si>
  <si>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</si>
  <si>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</si>
  <si>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</si>
  <si>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</si>
  <si>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</si>
  <si>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</si>
  <si>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</si>
  <si>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</si>
  <si>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</si>
  <si>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</si>
  <si>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</si>
  <si>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</si>
  <si>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</si>
  <si>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</si>
  <si>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</si>
  <si>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</si>
  <si>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</si>
  <si>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</si>
  <si>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</si>
  <si>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</si>
  <si>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</si>
  <si>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</si>
  <si>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</si>
  <si>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</si>
  <si>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</si>
  <si>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</si>
  <si>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</si>
  <si>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</si>
  <si>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</si>
  <si>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</si>
  <si>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</si>
  <si>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</si>
  <si>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</si>
  <si>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</si>
  <si>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</si>
  <si>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</si>
  <si>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</si>
  <si>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</si>
  <si>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</si>
  <si>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</si>
  <si>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</si>
  <si>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</si>
  <si>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</si>
  <si>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</si>
  <si>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</si>
  <si>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</si>
  <si>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</si>
  <si>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</si>
  <si>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</si>
  <si>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</si>
  <si>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</si>
  <si>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</si>
  <si>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</si>
  <si>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</si>
  <si>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</si>
  <si>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</si>
  <si>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</si>
  <si>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</si>
  <si>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</si>
  <si>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</si>
  <si>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</si>
  <si>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</si>
  <si>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</si>
  <si>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</si>
  <si>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</si>
  <si>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</si>
  <si>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</si>
  <si>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</si>
  <si>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</si>
  <si>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</si>
  <si>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</si>
  <si>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</si>
  <si>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</si>
  <si>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</si>
  <si>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</si>
  <si>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</si>
  <si>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</si>
  <si>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</si>
  <si>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</si>
  <si>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</si>
  <si>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</si>
  <si>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</si>
  <si>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</si>
  <si>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</si>
  <si>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</si>
  <si>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</si>
  <si>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</si>
  <si>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</si>
  <si>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</si>
  <si>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</si>
  <si>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</si>
  <si>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</si>
  <si>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</si>
  <si>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</si>
  <si>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</si>
  <si>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</si>
  <si>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</si>
  <si>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</si>
  <si>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</si>
  <si>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</si>
  <si>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</si>
  <si>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</si>
  <si>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</si>
  <si>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</si>
  <si>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</si>
  <si>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</si>
  <si>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</si>
  <si>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</si>
  <si>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</si>
  <si>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</si>
  <si>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</si>
  <si>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</si>
  <si>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</si>
  <si>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</si>
  <si>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</si>
  <si>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</si>
  <si>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</si>
  <si>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</si>
  <si>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</si>
  <si>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</si>
  <si>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</si>
  <si>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</si>
  <si>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</si>
  <si>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</si>
  <si>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</si>
  <si>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</si>
  <si>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</si>
  <si>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</si>
  <si>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</si>
  <si>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</si>
  <si>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</si>
  <si>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</si>
  <si>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</si>
  <si>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</si>
  <si>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</si>
  <si>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</si>
  <si>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</si>
  <si>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</si>
  <si>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</si>
  <si>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</si>
  <si>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</si>
  <si>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</si>
  <si>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</si>
  <si>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</si>
  <si>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</si>
  <si>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</si>
  <si>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</si>
  <si>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</si>
  <si>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</si>
  <si>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</si>
  <si>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</si>
  <si>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</si>
  <si>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</si>
  <si>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</si>
  <si>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</si>
  <si>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</si>
  <si>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</si>
  <si>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</si>
  <si>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</si>
  <si>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</si>
  <si>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</si>
  <si>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</si>
  <si>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</si>
  <si>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</si>
  <si>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</si>
  <si>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</si>
  <si>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</si>
  <si>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</si>
  <si>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</si>
  <si>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</si>
  <si>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</si>
  <si>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</si>
  <si>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</si>
  <si>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</si>
  <si>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</si>
  <si>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</si>
  <si>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</si>
  <si>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</si>
  <si>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</si>
  <si>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</si>
  <si>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</si>
  <si>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</si>
  <si>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</si>
  <si>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</si>
  <si>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</si>
  <si>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</si>
  <si>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</si>
  <si>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</si>
  <si>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</si>
  <si>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</si>
  <si>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</si>
  <si>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</si>
  <si>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</si>
  <si>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</si>
  <si>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</si>
  <si>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</si>
  <si>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</si>
  <si>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</si>
  <si>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</si>
  <si>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</si>
  <si>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</si>
  <si>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</si>
  <si>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</si>
  <si>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</si>
  <si>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</si>
  <si>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</si>
  <si>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</si>
  <si>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</si>
  <si>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</si>
  <si>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</si>
  <si>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</si>
  <si>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</si>
  <si>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</si>
  <si>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</si>
  <si>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</si>
  <si>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</si>
  <si>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</si>
  <si>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</si>
  <si>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</si>
  <si>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</si>
  <si>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</si>
  <si>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</si>
  <si>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</si>
  <si>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</si>
  <si>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</si>
  <si>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</si>
  <si>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</si>
  <si>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</si>
  <si>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</si>
  <si>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</si>
  <si>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</si>
  <si>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</si>
  <si>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</si>
  <si>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</si>
  <si>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</si>
  <si>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</si>
  <si>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</si>
  <si>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</si>
  <si>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</si>
  <si>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</si>
  <si>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</si>
  <si>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</si>
  <si>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</si>
  <si>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</si>
  <si>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</si>
  <si>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</si>
  <si>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</si>
  <si>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</si>
  <si>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</si>
  <si>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</si>
  <si>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</si>
  <si>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</si>
  <si>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</si>
  <si>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</si>
  <si>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</si>
  <si>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</si>
  <si>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</si>
  <si>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</si>
  <si>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</si>
  <si>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</si>
  <si>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</si>
  <si>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</si>
  <si>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</si>
  <si>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</si>
  <si>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</si>
  <si>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</si>
  <si>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</si>
  <si>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</si>
  <si>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</si>
  <si>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</si>
  <si>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</si>
  <si>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</si>
  <si>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</si>
  <si>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</si>
  <si>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</si>
  <si>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</si>
  <si>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</si>
  <si>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</si>
  <si>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</si>
  <si>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</si>
  <si>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</si>
  <si>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</si>
  <si>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</si>
  <si>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</si>
  <si>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</si>
  <si>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</si>
  <si>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</si>
  <si>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</si>
  <si>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</si>
  <si>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</si>
  <si>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</si>
  <si>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</si>
  <si>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</si>
  <si>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</si>
  <si>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</si>
  <si>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</si>
  <si>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</si>
  <si>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</si>
  <si>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</si>
  <si>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</si>
  <si>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</si>
  <si>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</si>
  <si>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</si>
  <si>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</si>
  <si>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</si>
  <si>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</si>
  <si>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</si>
  <si>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</si>
  <si>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</si>
  <si>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</si>
  <si>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</si>
  <si>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</si>
  <si>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</si>
  <si>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</si>
  <si>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</si>
  <si>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</si>
  <si>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</si>
  <si>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</si>
  <si>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</si>
  <si>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</si>
  <si>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</si>
  <si>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</si>
  <si>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</si>
  <si>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</si>
  <si>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</si>
  <si>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</si>
  <si>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</si>
  <si>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</si>
  <si>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</si>
  <si>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</si>
  <si>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</si>
  <si>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</si>
  <si>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</si>
  <si>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</si>
  <si>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</si>
  <si>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</si>
  <si>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</si>
  <si>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</si>
  <si>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</si>
  <si>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</si>
  <si>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</si>
  <si>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</si>
  <si>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</si>
  <si>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</si>
  <si>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</si>
  <si>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</si>
  <si>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</si>
  <si>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</si>
  <si>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</si>
  <si>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</si>
  <si>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</si>
  <si>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</si>
  <si>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</si>
  <si>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</si>
  <si>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</si>
  <si>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</si>
  <si>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</si>
  <si>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</si>
  <si>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</si>
  <si>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</si>
  <si>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</si>
  <si>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</si>
  <si>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</si>
  <si>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</si>
  <si>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</si>
  <si>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</si>
  <si>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</si>
  <si>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</si>
  <si>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</si>
  <si>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</si>
  <si>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</si>
  <si>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</si>
  <si>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</si>
  <si>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</si>
  <si>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</si>
  <si>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</si>
  <si>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</si>
  <si>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</si>
  <si>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</si>
  <si>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</si>
  <si>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</si>
  <si>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</si>
  <si>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</si>
  <si>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</si>
  <si>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</si>
  <si>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</si>
  <si>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</si>
  <si>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</si>
  <si>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</si>
  <si>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</si>
  <si>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</si>
  <si>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</si>
  <si>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</si>
  <si>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</si>
  <si>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</si>
  <si>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</si>
  <si>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</si>
  <si>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</si>
  <si>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</si>
  <si>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</si>
  <si>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</si>
  <si>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</si>
  <si>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</si>
  <si>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</si>
  <si>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</si>
  <si>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</si>
  <si>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</si>
  <si>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</si>
  <si>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</si>
  <si>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</si>
  <si>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</si>
  <si>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</si>
  <si>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</si>
  <si>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</si>
  <si>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</si>
  <si>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</si>
  <si>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</si>
  <si>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</si>
  <si>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</si>
  <si>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</si>
  <si>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</si>
  <si>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</si>
  <si>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</si>
  <si>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</si>
  <si>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</si>
  <si>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</si>
  <si>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</si>
  <si>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</si>
  <si>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</si>
  <si>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</si>
  <si>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</si>
  <si>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</si>
  <si>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</si>
  <si>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</si>
  <si>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</si>
  <si>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</si>
  <si>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</si>
  <si>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</si>
  <si>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</si>
  <si>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</si>
  <si>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</si>
  <si>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</si>
  <si>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</si>
  <si>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</si>
  <si>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</si>
  <si>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</si>
  <si>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</si>
  <si>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</si>
  <si>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</si>
  <si>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</si>
  <si>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</si>
  <si>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</si>
  <si>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</si>
  <si>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</si>
  <si>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</si>
  <si>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</si>
  <si>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</si>
  <si>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</si>
  <si>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</si>
  <si>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</si>
  <si>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</si>
  <si>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</si>
  <si>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</si>
  <si>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</si>
  <si>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</si>
  <si>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</si>
  <si>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</si>
  <si>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</si>
  <si>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</si>
  <si>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</si>
  <si>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</si>
  <si>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</si>
  <si>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</si>
  <si>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</si>
  <si>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</si>
  <si>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</si>
  <si>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</si>
  <si>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</si>
  <si>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</si>
  <si>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</si>
  <si>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</si>
  <si>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</si>
  <si>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</si>
  <si>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</si>
  <si>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</si>
  <si>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</si>
  <si>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</si>
  <si>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</si>
  <si>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</si>
  <si>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</si>
  <si>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</si>
  <si>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</si>
  <si>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</si>
  <si>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</si>
  <si>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</si>
  <si>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</si>
  <si>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</si>
  <si>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</si>
  <si>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</si>
  <si>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</si>
  <si>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</si>
  <si>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</si>
  <si>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</si>
  <si>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</si>
  <si>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</si>
  <si>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</si>
  <si>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</si>
  <si>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</si>
  <si>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</si>
  <si>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</si>
  <si>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</si>
  <si>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</si>
  <si>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</si>
  <si>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</si>
  <si>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</si>
  <si>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</si>
  <si>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</si>
  <si>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</si>
  <si>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</si>
  <si>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</si>
  <si>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</si>
  <si>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</si>
  <si>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</si>
  <si>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</si>
  <si>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</si>
  <si>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</si>
  <si>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</si>
  <si>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</si>
  <si>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</si>
  <si>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</si>
  <si>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</si>
  <si>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</si>
  <si>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</si>
  <si>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</si>
  <si>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</si>
  <si>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</si>
  <si>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</si>
  <si>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</si>
  <si>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</si>
  <si>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</si>
  <si>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</si>
  <si>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</si>
  <si>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</si>
  <si>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</si>
  <si>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</si>
  <si>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</si>
  <si>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</si>
  <si>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</si>
  <si>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</si>
  <si>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</si>
  <si>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</si>
  <si>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</si>
  <si>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</si>
  <si>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</si>
  <si>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</si>
  <si>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</si>
  <si>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</si>
  <si>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</si>
  <si>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</si>
  <si>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</si>
  <si>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</si>
  <si>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</si>
  <si>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</si>
  <si>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</si>
  <si>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</si>
  <si>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</si>
  <si>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</si>
  <si>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</si>
  <si>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</si>
  <si>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</si>
  <si>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</si>
  <si>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</si>
  <si>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</si>
  <si>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</si>
  <si>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</si>
  <si>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</si>
  <si>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</si>
  <si>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</si>
  <si>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</si>
  <si>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</si>
  <si>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</si>
  <si>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</si>
  <si>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</si>
  <si>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</si>
  <si>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</si>
  <si>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</si>
  <si>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</si>
  <si>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</si>
  <si>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</si>
  <si>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</si>
  <si>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</si>
  <si>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</si>
  <si>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</si>
  <si>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</si>
  <si>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</si>
  <si>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</si>
  <si>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</si>
  <si>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</si>
  <si>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</si>
  <si>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</si>
  <si>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</si>
  <si>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</si>
  <si>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</si>
  <si>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</si>
  <si>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</si>
  <si>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</si>
  <si>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</si>
  <si>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</si>
  <si>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</si>
  <si>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</si>
  <si>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</si>
  <si>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</si>
  <si>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</si>
  <si>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</si>
  <si>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</si>
  <si>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</si>
  <si>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</si>
  <si>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</si>
  <si>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</si>
  <si>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</si>
  <si>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</si>
  <si>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</si>
  <si>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</si>
  <si>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</si>
  <si>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</si>
  <si>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</si>
  <si>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</si>
  <si>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</si>
  <si>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</si>
  <si>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</si>
  <si>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</si>
  <si>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</si>
  <si>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</si>
  <si>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</si>
  <si>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</si>
  <si>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</si>
  <si>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</si>
  <si>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</si>
  <si>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</si>
  <si>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</si>
  <si>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</si>
  <si>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</si>
  <si>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</si>
  <si>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</si>
  <si>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</si>
  <si>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</si>
  <si>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</si>
  <si>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</si>
  <si>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</si>
  <si>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</si>
  <si>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</si>
  <si>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</si>
  <si>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</si>
  <si>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</si>
  <si>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</si>
  <si>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</si>
  <si>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</si>
  <si>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</si>
  <si>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</si>
  <si>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</si>
  <si>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</si>
  <si>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</si>
  <si>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</si>
  <si>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</si>
  <si>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</si>
  <si>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</si>
  <si>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</si>
  <si>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</si>
  <si>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</si>
  <si>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</si>
  <si>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</si>
  <si>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</si>
  <si>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</si>
  <si>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</si>
  <si>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</si>
  <si>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</si>
  <si>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</si>
  <si>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</si>
  <si>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</si>
  <si>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</si>
  <si>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</si>
  <si>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</si>
  <si>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</si>
  <si>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</si>
  <si>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</si>
  <si>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</si>
  <si>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</si>
  <si>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</si>
  <si>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</si>
  <si>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</si>
  <si>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</si>
  <si>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</si>
  <si>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</si>
  <si>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</si>
  <si>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</si>
  <si>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</si>
  <si>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</si>
  <si>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</si>
  <si>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</si>
  <si>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</si>
  <si>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</si>
  <si>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</si>
  <si>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</si>
  <si>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</si>
  <si>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</si>
  <si>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</si>
  <si>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</si>
  <si>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</si>
  <si>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</si>
  <si>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</si>
  <si>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</si>
  <si>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</si>
  <si>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</si>
  <si>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</si>
  <si>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</si>
  <si>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</si>
  <si>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</si>
  <si>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</si>
  <si>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</si>
  <si>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</si>
  <si>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</si>
  <si>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</si>
  <si>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</si>
  <si>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</si>
  <si>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</si>
  <si>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</si>
  <si>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</si>
  <si>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</si>
  <si>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</si>
  <si>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</si>
  <si>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</si>
  <si>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</si>
  <si>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</si>
  <si>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</si>
  <si>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</si>
  <si>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</si>
  <si>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</si>
  <si>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</si>
  <si>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</si>
  <si>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</si>
  <si>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</si>
  <si>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</si>
  <si>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</si>
  <si>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</si>
  <si>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</si>
  <si>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</si>
  <si>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</si>
  <si>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</si>
  <si>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</si>
  <si>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</si>
  <si>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</si>
  <si>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</si>
  <si>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</si>
  <si>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</si>
  <si>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</si>
  <si>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</si>
  <si>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</si>
  <si>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</si>
  <si>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</si>
  <si>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</si>
  <si>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</si>
  <si>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</si>
  <si>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</si>
  <si>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</si>
  <si>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</si>
  <si>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</si>
  <si>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</si>
  <si>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</si>
  <si>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</si>
  <si>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</si>
  <si>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</si>
  <si>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</si>
  <si>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</si>
  <si>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</si>
  <si>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</si>
  <si>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</si>
  <si>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</si>
  <si>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</si>
  <si>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</si>
  <si>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</si>
  <si>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</si>
  <si>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</si>
  <si>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</si>
  <si>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</si>
  <si>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</si>
  <si>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</si>
  <si>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</si>
  <si>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</si>
  <si>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</si>
  <si>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</si>
  <si>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</si>
  <si>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</si>
  <si>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</si>
  <si>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</si>
  <si>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</si>
  <si>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</si>
  <si>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</si>
  <si>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</si>
  <si>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</si>
  <si>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</si>
  <si>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</si>
  <si>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</si>
  <si>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</si>
  <si>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</si>
  <si>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</si>
  <si>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</si>
  <si>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</si>
  <si>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</si>
  <si>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</si>
  <si>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</si>
  <si>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</si>
  <si>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</si>
  <si>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</si>
  <si>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</si>
  <si>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</si>
  <si>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</si>
  <si>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</si>
  <si>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</si>
  <si>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</si>
  <si>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</si>
  <si>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</si>
  <si>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</si>
  <si>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</si>
  <si>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</si>
  <si>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</si>
  <si>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</si>
  <si>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</si>
  <si>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</si>
  <si>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</si>
  <si>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</si>
  <si>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</si>
  <si>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</si>
  <si>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</si>
  <si>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</si>
  <si>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</si>
  <si>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</si>
  <si>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</si>
  <si>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</si>
  <si>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</si>
  <si>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</si>
  <si>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</si>
  <si>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</si>
  <si>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</si>
  <si>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</si>
  <si>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</si>
  <si>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</si>
  <si>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</si>
  <si>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</si>
  <si>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</si>
  <si>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</si>
  <si>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</si>
  <si>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</si>
  <si>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</si>
  <si>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</si>
  <si>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</si>
  <si>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</si>
  <si>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</si>
  <si>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</si>
  <si>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</si>
  <si>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</si>
  <si>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</si>
  <si>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</si>
  <si>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</si>
  <si>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</si>
  <si>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</si>
  <si>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</si>
  <si>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</si>
  <si>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</si>
  <si>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</si>
  <si>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</si>
  <si>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</si>
  <si>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</si>
  <si>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</si>
  <si>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</si>
  <si>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</si>
  <si>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</si>
  <si>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</si>
  <si>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</si>
  <si>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</si>
  <si>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</si>
  <si>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</si>
  <si>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</si>
  <si>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</si>
  <si>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</si>
  <si>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</si>
  <si>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</si>
  <si>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</si>
  <si>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</si>
  <si>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</si>
  <si>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</si>
  <si>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</si>
  <si>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</si>
  <si>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</si>
  <si>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</si>
  <si>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</si>
  <si>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</si>
  <si>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</si>
  <si>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</si>
  <si>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</si>
  <si>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</si>
  <si>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</si>
  <si>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</si>
  <si>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</si>
  <si>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</si>
  <si>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</si>
  <si>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</si>
  <si>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</si>
  <si>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</si>
  <si>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</si>
  <si>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</si>
  <si>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</si>
  <si>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</si>
  <si>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</si>
  <si>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</si>
  <si>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</si>
  <si>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</si>
  <si>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</si>
  <si>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</si>
  <si>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</si>
  <si>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</si>
  <si>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</si>
  <si>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</si>
  <si>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</si>
  <si>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</si>
  <si>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</si>
  <si>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</si>
  <si>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</si>
  <si>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</si>
  <si>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</si>
  <si>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</si>
  <si>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</si>
  <si>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</si>
  <si>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</si>
  <si>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</si>
  <si>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</si>
  <si>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</si>
  <si>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</si>
  <si>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</si>
  <si>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</si>
  <si>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</si>
  <si>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</si>
  <si>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</si>
  <si>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</si>
  <si>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</si>
  <si>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</si>
  <si>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</si>
  <si>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</si>
  <si>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</si>
  <si>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</si>
  <si>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</si>
  <si>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</si>
  <si>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</si>
  <si>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</si>
  <si>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</si>
  <si>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</si>
  <si>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</si>
  <si>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</si>
  <si>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</si>
  <si>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</si>
  <si>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</si>
  <si>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</si>
  <si>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</si>
  <si>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</si>
  <si>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</si>
  <si>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</si>
  <si>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</si>
  <si>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</si>
  <si>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</si>
  <si>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</si>
  <si>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</si>
  <si>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</si>
  <si>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</si>
  <si>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</si>
  <si>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</si>
  <si>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</si>
  <si>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</si>
  <si>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</si>
  <si>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</si>
  <si>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</si>
  <si>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</si>
  <si>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</si>
  <si>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</si>
  <si>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</si>
  <si>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</si>
  <si>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</si>
  <si>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</si>
  <si>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</si>
  <si>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</si>
  <si>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</si>
  <si>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</si>
  <si>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</si>
  <si>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</si>
  <si>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</si>
  <si>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</si>
  <si>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</si>
  <si>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</si>
  <si>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</si>
  <si>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</si>
  <si>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</si>
  <si>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</si>
  <si>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</si>
  <si>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</si>
  <si>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</si>
  <si>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</si>
  <si>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</si>
  <si>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</si>
  <si>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</si>
  <si>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</si>
  <si>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</si>
  <si>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</si>
  <si>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</si>
  <si>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</si>
  <si>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</si>
  <si>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</si>
  <si>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</si>
  <si>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</si>
  <si>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</si>
  <si>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</si>
  <si>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</si>
  <si>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</si>
  <si>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</si>
  <si>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</si>
  <si>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</si>
  <si>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</si>
  <si>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</si>
  <si>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</si>
  <si>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</si>
  <si>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</si>
  <si>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</si>
  <si>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</si>
  <si>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</si>
  <si>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</si>
  <si>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</si>
  <si>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</si>
  <si>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</si>
  <si>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</si>
  <si>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</si>
  <si>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</si>
  <si>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</si>
  <si>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</si>
  <si>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</si>
  <si>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</si>
  <si>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</si>
  <si>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</si>
  <si>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</si>
  <si>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</si>
  <si>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</si>
  <si>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</si>
  <si>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</si>
  <si>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</si>
  <si>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</si>
  <si>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</si>
  <si>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</si>
  <si>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</si>
  <si>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</si>
  <si>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</si>
  <si>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</si>
  <si>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</si>
  <si>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</si>
  <si>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</si>
  <si>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</si>
  <si>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</si>
  <si>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</si>
  <si>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</si>
  <si>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</si>
  <si>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</si>
  <si>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</si>
  <si>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</si>
  <si>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</si>
  <si>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</si>
  <si>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</si>
  <si>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</si>
  <si>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</si>
  <si>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</si>
  <si>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</si>
  <si>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</si>
  <si>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</si>
  <si>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</si>
  <si>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</si>
  <si>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</si>
  <si>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</si>
  <si>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</si>
  <si>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</si>
  <si>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</si>
  <si>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</si>
  <si>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</si>
  <si>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</si>
  <si>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</si>
  <si>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</si>
  <si>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</si>
  <si>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</si>
  <si>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</si>
  <si>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</si>
  <si>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</si>
  <si>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</si>
  <si>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</si>
  <si>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</si>
  <si>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</si>
  <si>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</si>
  <si>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</si>
  <si>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</si>
  <si>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</si>
  <si>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</si>
  <si>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</si>
  <si>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</si>
  <si>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</si>
  <si>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</si>
  <si>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</si>
  <si>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</si>
  <si>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</si>
  <si>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</si>
  <si>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</si>
  <si>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</si>
  <si>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</si>
  <si>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</si>
  <si>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</si>
  <si>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</si>
  <si>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</si>
  <si>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</si>
  <si>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</si>
  <si>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</si>
  <si>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</si>
  <si>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</si>
  <si>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</si>
  <si>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</si>
  <si>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</si>
  <si>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</si>
  <si>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</si>
  <si>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</si>
  <si>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</si>
  <si>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</si>
  <si>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</si>
  <si>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</si>
  <si>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</si>
  <si>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</si>
  <si>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</si>
  <si>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</si>
  <si>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</si>
  <si>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</si>
  <si>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</si>
  <si>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</si>
  <si>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</si>
  <si>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</si>
  <si>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</si>
  <si>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</si>
  <si>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</si>
  <si>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</si>
  <si>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</si>
  <si>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</si>
  <si>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</si>
  <si>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</si>
  <si>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</si>
  <si>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</si>
  <si>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</si>
  <si>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</si>
  <si>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</si>
  <si>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</si>
  <si>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</si>
  <si>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</si>
  <si>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</si>
  <si>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</si>
  <si>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</si>
  <si>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</si>
  <si>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</si>
  <si>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</si>
  <si>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</si>
  <si>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</si>
  <si>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</si>
  <si>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</si>
  <si>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</si>
  <si>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</si>
  <si>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</si>
  <si>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</si>
  <si>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</si>
  <si>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</si>
  <si>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</si>
  <si>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</si>
  <si>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</si>
  <si>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</si>
  <si>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</si>
  <si>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</si>
  <si>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</si>
  <si>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</si>
  <si>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</si>
  <si>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</si>
  <si>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</si>
  <si>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</si>
  <si>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</si>
  <si>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</si>
  <si>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</si>
  <si>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</si>
  <si>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</si>
  <si>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</si>
  <si>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</si>
  <si>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</si>
  <si>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</si>
  <si>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</si>
  <si>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</si>
  <si>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</si>
  <si>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</si>
  <si>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</si>
  <si>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</si>
  <si>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</si>
  <si>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</si>
  <si>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</si>
  <si>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</si>
  <si>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</si>
  <si>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</si>
  <si>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</si>
  <si>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</si>
  <si>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</si>
  <si>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</si>
  <si>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</si>
  <si>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</si>
  <si>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</si>
  <si>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</si>
  <si>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</si>
  <si>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</si>
  <si>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</si>
  <si>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</si>
  <si>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</si>
  <si>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</si>
  <si>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</si>
  <si>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</si>
  <si>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</si>
  <si>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</si>
  <si>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</si>
  <si>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</si>
  <si>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</si>
  <si>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</si>
  <si>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</si>
  <si>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</si>
  <si>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</si>
  <si>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</si>
  <si>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</si>
  <si>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</si>
  <si>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</si>
  <si>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</si>
  <si>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</si>
  <si>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</si>
  <si>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</si>
  <si>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</si>
  <si>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</si>
  <si>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</si>
  <si>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</si>
  <si>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</si>
  <si>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</si>
  <si>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</si>
  <si>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</si>
  <si>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</si>
  <si>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</si>
  <si>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</si>
  <si>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</si>
  <si>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</si>
  <si>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</si>
  <si>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</si>
  <si>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</si>
  <si>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</si>
  <si>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</si>
  <si>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</si>
  <si>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</si>
  <si>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</si>
  <si>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</si>
  <si>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</si>
  <si>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</si>
  <si>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</si>
  <si>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</si>
  <si>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</si>
  <si>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</si>
  <si>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</si>
  <si>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</si>
  <si>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</si>
  <si>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</si>
  <si>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</si>
  <si>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</si>
  <si>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</si>
  <si>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</si>
  <si>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</si>
  <si>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</si>
  <si>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</si>
  <si>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</si>
  <si>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</si>
  <si>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</si>
  <si>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</si>
  <si>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</si>
  <si>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</si>
  <si>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</si>
  <si>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</si>
  <si>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</si>
  <si>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</si>
  <si>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</si>
  <si>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</si>
  <si>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</si>
  <si>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</si>
  <si>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</si>
  <si>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</si>
  <si>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</si>
  <si>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</si>
  <si>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</si>
  <si>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</si>
  <si>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</si>
  <si>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</si>
  <si>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</si>
  <si>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</si>
  <si>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</si>
  <si>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</si>
  <si>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</si>
  <si>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</si>
  <si>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</si>
  <si>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</si>
  <si>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</si>
  <si>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</si>
  <si>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</si>
  <si>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</si>
  <si>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</si>
  <si>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</si>
  <si>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</si>
  <si>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</si>
  <si>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</si>
  <si>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</si>
  <si>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</si>
  <si>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</si>
  <si>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</si>
  <si>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</si>
  <si>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</si>
  <si>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</si>
  <si>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</si>
  <si>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</si>
  <si>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</si>
  <si>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</si>
  <si>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</si>
  <si>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</si>
  <si>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</si>
  <si>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</si>
  <si>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</si>
  <si>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</si>
  <si>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</si>
  <si>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</si>
  <si>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</si>
  <si>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</si>
  <si>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</si>
  <si>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</si>
  <si>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</si>
  <si>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</si>
  <si>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</si>
  <si>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</si>
  <si>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</si>
  <si>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</si>
  <si>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</si>
  <si>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</si>
  <si>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</si>
  <si>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</si>
  <si>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</si>
  <si>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</si>
  <si>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</si>
  <si>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</si>
  <si>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</si>
  <si>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</si>
  <si>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</si>
  <si>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</si>
  <si>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</si>
  <si>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</si>
  <si>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</si>
  <si>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</si>
  <si>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</si>
  <si>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</si>
  <si>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</si>
  <si>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</si>
  <si>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</si>
  <si>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</si>
  <si>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</si>
  <si>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</si>
  <si>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</si>
  <si>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</si>
  <si>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</si>
  <si>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</si>
  <si>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</si>
  <si>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</si>
  <si>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</si>
  <si>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</si>
  <si>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</si>
  <si>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</si>
  <si>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</si>
  <si>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</si>
  <si>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</si>
  <si>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</si>
  <si>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</si>
  <si>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</si>
  <si>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</si>
  <si>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</si>
  <si>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</si>
  <si>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</si>
  <si>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</si>
  <si>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</si>
  <si>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</si>
  <si>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</si>
  <si>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</si>
  <si>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</si>
  <si>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</si>
  <si>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</si>
  <si>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</si>
  <si>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</si>
  <si>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</si>
  <si>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</si>
  <si>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</si>
  <si>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</si>
  <si>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</si>
  <si>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</si>
  <si>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</si>
  <si>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</si>
  <si>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</si>
  <si>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</si>
  <si>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</si>
  <si>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</si>
  <si>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</si>
  <si>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</si>
  <si>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</si>
  <si>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</si>
  <si>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</si>
  <si>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</si>
  <si>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</si>
  <si>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</si>
  <si>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</si>
  <si>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</si>
  <si>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</si>
  <si>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</si>
  <si>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</si>
  <si>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</si>
  <si>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</si>
  <si>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</si>
  <si>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</si>
  <si>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</si>
  <si>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</si>
  <si>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</si>
  <si>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</si>
  <si>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</si>
  <si>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</si>
  <si>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</si>
  <si>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</si>
  <si>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</si>
  <si>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</si>
  <si>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</si>
  <si>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</si>
  <si>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</si>
  <si>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</si>
  <si>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</si>
  <si>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</si>
  <si>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</si>
  <si>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</si>
  <si>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</si>
  <si>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</si>
  <si>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</si>
  <si>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</si>
  <si>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</si>
  <si>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</si>
  <si>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</si>
  <si>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</si>
  <si>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</si>
  <si>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</si>
  <si>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</si>
  <si>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</si>
  <si>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</si>
  <si>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</si>
  <si>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</si>
  <si>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</si>
  <si>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</si>
  <si>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</si>
  <si>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</si>
  <si>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</si>
  <si>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</si>
  <si>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</si>
  <si>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</si>
  <si>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</si>
  <si>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</si>
  <si>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</si>
  <si>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</si>
  <si>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</si>
  <si>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</si>
  <si>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</si>
  <si>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</si>
  <si>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</si>
  <si>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</si>
  <si>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</si>
  <si>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</si>
  <si>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</si>
  <si>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</si>
  <si>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</si>
  <si>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</si>
  <si>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</si>
  <si>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</si>
  <si>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</si>
  <si>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</si>
  <si>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</si>
  <si>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</si>
  <si>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</si>
  <si>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</si>
  <si>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</si>
  <si>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</si>
  <si>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</si>
  <si>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</si>
  <si>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</si>
  <si>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</si>
  <si>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</si>
  <si>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</si>
  <si>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</si>
  <si>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</si>
  <si>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</si>
  <si>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</si>
  <si>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</si>
  <si>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</si>
  <si>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</si>
  <si>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</si>
  <si>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</si>
  <si>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</si>
  <si>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</si>
  <si>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</si>
  <si>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</si>
  <si>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</si>
  <si>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</si>
  <si>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</si>
  <si>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</si>
  <si>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</si>
  <si>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</si>
  <si>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</si>
  <si>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</si>
  <si>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</si>
  <si>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</si>
  <si>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</si>
  <si>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</si>
  <si>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</si>
  <si>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</si>
  <si>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</si>
  <si>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</si>
  <si>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</si>
  <si>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</si>
  <si>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</si>
  <si>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</si>
  <si>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</si>
  <si>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</si>
  <si>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</si>
  <si>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</si>
  <si>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</si>
  <si>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</si>
  <si>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</si>
  <si>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</si>
  <si>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</si>
  <si>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</si>
  <si>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</si>
  <si>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</si>
  <si>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</si>
  <si>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</si>
  <si>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</si>
  <si>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</si>
  <si>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</si>
  <si>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</si>
  <si>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</si>
  <si>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</si>
  <si>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</si>
  <si>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</si>
  <si>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</si>
  <si>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</si>
  <si>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</si>
  <si>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</si>
  <si>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</si>
  <si>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</si>
  <si>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</si>
  <si>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</si>
  <si>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</si>
  <si>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</si>
  <si>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</si>
  <si>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</si>
  <si>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</si>
  <si>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</si>
  <si>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</si>
  <si>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</si>
  <si>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</si>
  <si>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</si>
  <si>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</si>
  <si>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</si>
  <si>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</si>
  <si>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</si>
  <si>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</si>
  <si>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</si>
  <si>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</si>
  <si>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</si>
  <si>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</si>
  <si>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</si>
  <si>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</si>
  <si>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</si>
  <si>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</si>
  <si>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</si>
  <si>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</si>
  <si>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</si>
  <si>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</si>
  <si>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</si>
  <si>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</si>
  <si>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</si>
  <si>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</si>
  <si>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</si>
  <si>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</si>
  <si>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</si>
  <si>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</si>
  <si>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</si>
  <si>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</si>
  <si>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</si>
  <si>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</si>
  <si>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</si>
  <si>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</si>
  <si>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</si>
  <si>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</si>
  <si>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</si>
  <si>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</si>
  <si>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</si>
  <si>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</si>
  <si>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</si>
  <si>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</si>
  <si>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</si>
  <si>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</si>
  <si>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</si>
  <si>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</si>
  <si>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</si>
  <si>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</si>
  <si>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</si>
  <si>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</si>
  <si>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</si>
  <si>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</si>
  <si>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</si>
  <si>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</si>
  <si>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</si>
  <si>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</si>
  <si>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</si>
  <si>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</si>
  <si>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</si>
  <si>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</si>
  <si>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</si>
  <si>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</si>
  <si>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</si>
  <si>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</si>
  <si>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</si>
  <si>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</si>
  <si>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</si>
  <si>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</si>
  <si>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</si>
  <si>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</si>
  <si>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</si>
  <si>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</si>
  <si>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</si>
  <si>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</si>
  <si>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</si>
  <si>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</si>
  <si>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</si>
  <si>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</si>
  <si>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</si>
  <si>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</si>
  <si>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</si>
  <si>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</si>
  <si>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</si>
  <si>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</si>
  <si>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</si>
  <si>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</si>
  <si>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</si>
  <si>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</si>
  <si>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</si>
  <si>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</si>
  <si>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</si>
  <si>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</si>
  <si>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</si>
  <si>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</si>
  <si>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</si>
  <si>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</si>
  <si>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</si>
  <si>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</si>
  <si>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</si>
  <si>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</si>
  <si>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</si>
  <si>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</si>
  <si>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</si>
  <si>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</si>
  <si>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</si>
  <si>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</si>
  <si>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</si>
  <si>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</si>
  <si>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</si>
  <si>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</si>
  <si>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</si>
  <si>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</si>
  <si>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</si>
  <si>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</si>
  <si>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</si>
  <si>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</si>
  <si>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</si>
  <si>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</si>
  <si>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</si>
  <si>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</si>
  <si>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</si>
  <si>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</si>
  <si>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</si>
  <si>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</si>
  <si>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</si>
  <si>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</si>
  <si>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</si>
  <si>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</si>
  <si>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</si>
  <si>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</si>
  <si>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</si>
  <si>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</si>
  <si>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</si>
  <si>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</si>
  <si>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</si>
  <si>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</si>
  <si>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</si>
  <si>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</si>
  <si>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</si>
  <si>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</si>
  <si>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</si>
  <si>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</si>
  <si>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</si>
  <si>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</si>
  <si>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</si>
  <si>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</si>
  <si>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</si>
  <si>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</si>
  <si>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</si>
  <si>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</si>
  <si>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</si>
  <si>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</si>
  <si>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</si>
  <si>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</si>
  <si>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</si>
  <si>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</si>
  <si>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</si>
  <si>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</si>
  <si>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</si>
  <si>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</si>
  <si>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</si>
  <si>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</si>
  <si>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</si>
  <si>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</si>
  <si>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</si>
  <si>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</si>
  <si>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</si>
  <si>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</si>
  <si>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</si>
  <si>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</si>
  <si>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</si>
  <si>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</si>
  <si>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</si>
  <si>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</si>
  <si>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</si>
  <si>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</si>
  <si>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</si>
  <si>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</si>
  <si>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</si>
  <si>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</si>
  <si>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</si>
  <si>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</si>
  <si>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</si>
  <si>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</si>
  <si>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</si>
  <si>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</si>
  <si>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</si>
  <si>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</si>
  <si>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</si>
  <si>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</si>
  <si>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</si>
  <si>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</si>
  <si>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</si>
  <si>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</si>
  <si>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</si>
  <si>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</si>
  <si>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</si>
  <si>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</si>
  <si>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</si>
  <si>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</si>
  <si>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</si>
  <si>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</si>
  <si>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</si>
  <si>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</si>
  <si>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</si>
  <si>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</si>
  <si>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</si>
  <si>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</si>
  <si>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</si>
  <si>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</si>
  <si>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</si>
  <si>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</si>
  <si>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</si>
  <si>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</si>
  <si>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</si>
  <si>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</si>
  <si>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</si>
  <si>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</si>
  <si>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</si>
  <si>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</si>
  <si>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</si>
  <si>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</si>
  <si>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</si>
  <si>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</si>
  <si>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</si>
  <si>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</si>
  <si>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</si>
  <si>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</si>
  <si>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</si>
  <si>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</si>
  <si>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</si>
  <si>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</si>
  <si>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</si>
  <si>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</si>
  <si>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</si>
  <si>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</si>
  <si>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</si>
  <si>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</si>
  <si>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</si>
  <si>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</si>
  <si>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</si>
  <si>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</si>
  <si>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</si>
  <si>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</si>
  <si>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</si>
  <si>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</si>
  <si>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</si>
  <si>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</si>
  <si>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</si>
  <si>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</si>
  <si>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</si>
  <si>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</si>
  <si>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</si>
  <si>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</si>
  <si>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</si>
  <si>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</si>
  <si>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</si>
  <si>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</si>
  <si>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</si>
  <si>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</si>
  <si>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</si>
  <si>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</si>
  <si>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</si>
  <si>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</si>
  <si>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</si>
  <si>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</si>
  <si>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</si>
  <si>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</si>
  <si>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</si>
  <si>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</si>
  <si>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</si>
  <si>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</si>
  <si>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</si>
  <si>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</si>
  <si>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</si>
  <si>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</si>
  <si>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</si>
  <si>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</si>
  <si>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</si>
  <si>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</si>
  <si>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</si>
  <si>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</si>
  <si>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</si>
  <si>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</si>
  <si>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</si>
  <si>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</si>
  <si>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</si>
  <si>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</si>
  <si>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</si>
  <si>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</si>
  <si>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</si>
  <si>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</si>
  <si>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</si>
  <si>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</si>
  <si>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</si>
  <si>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</si>
  <si>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</si>
  <si>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</si>
  <si>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</si>
  <si>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</si>
  <si>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</si>
  <si>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</si>
  <si>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</si>
  <si>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</si>
  <si>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</si>
  <si>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</si>
  <si>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</si>
  <si>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</si>
  <si>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</si>
  <si>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</si>
  <si>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</si>
  <si>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</si>
  <si>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</si>
  <si>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</si>
  <si>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</si>
  <si>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</si>
  <si>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</si>
  <si>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</si>
  <si>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</si>
  <si>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</si>
  <si>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</si>
  <si>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</si>
  <si>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</si>
  <si>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</si>
  <si>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</si>
  <si>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</si>
  <si>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</si>
  <si>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</si>
  <si>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</si>
  <si>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</si>
  <si>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</si>
  <si>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</si>
  <si>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</si>
  <si>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</si>
  <si>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</si>
  <si>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</si>
  <si>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</si>
  <si>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</si>
  <si>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</si>
  <si>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</si>
  <si>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</si>
  <si>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</si>
  <si>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</si>
  <si>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</si>
  <si>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</si>
  <si>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</si>
  <si>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</si>
  <si>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</si>
  <si>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</si>
  <si>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</si>
  <si>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</si>
  <si>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</si>
  <si>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</si>
  <si>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</si>
  <si>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</si>
  <si>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</si>
  <si>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</si>
  <si>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</si>
  <si>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</si>
  <si>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</si>
  <si>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</si>
  <si>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</si>
  <si>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</si>
  <si>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</si>
  <si>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</si>
  <si>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</si>
  <si>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</si>
  <si>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</si>
  <si>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</si>
  <si>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</si>
  <si>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</si>
  <si>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</si>
  <si>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</si>
  <si>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</si>
  <si>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</si>
  <si>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</si>
  <si>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</si>
  <si>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</si>
  <si>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</si>
  <si>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</si>
  <si>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</si>
  <si>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</si>
  <si>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</si>
  <si>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</si>
  <si>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</si>
  <si>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</si>
  <si>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</si>
  <si>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</si>
  <si>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</si>
  <si>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</si>
  <si>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</si>
  <si>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</si>
  <si>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</si>
  <si>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</si>
  <si>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</si>
  <si>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</si>
  <si>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</si>
  <si>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</si>
  <si>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</si>
  <si>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</si>
  <si>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</si>
  <si>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</si>
  <si>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</si>
  <si>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</si>
  <si>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</si>
  <si>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</si>
  <si>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</si>
  <si>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</si>
  <si>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</si>
  <si>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</si>
  <si>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</si>
  <si>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</si>
  <si>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</si>
  <si>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</si>
  <si>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</si>
  <si>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</si>
  <si>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</si>
  <si>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</si>
  <si>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</si>
  <si>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</si>
  <si>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</si>
  <si>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</si>
  <si>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</si>
  <si>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</si>
  <si>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</si>
  <si>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</si>
  <si>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</si>
  <si>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</si>
  <si>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</si>
  <si>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</si>
  <si>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</si>
  <si>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</si>
  <si>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</si>
  <si>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</si>
  <si>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</si>
  <si>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</si>
  <si>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</si>
  <si>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</si>
  <si>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</si>
  <si>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</si>
  <si>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</si>
  <si>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</si>
  <si>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</si>
  <si>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</si>
  <si>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</si>
  <si>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</si>
  <si>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</si>
  <si>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</si>
  <si>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</si>
  <si>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</si>
  <si>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</si>
  <si>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</si>
  <si>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</si>
  <si>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</si>
  <si>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</si>
  <si>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</si>
  <si>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</si>
  <si>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</si>
  <si>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</si>
  <si>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</si>
  <si>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</si>
  <si>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</si>
  <si>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</si>
  <si>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</si>
  <si>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</si>
  <si>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</si>
  <si>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</si>
  <si>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</si>
  <si>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</si>
  <si>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</si>
  <si>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</si>
  <si>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</si>
  <si>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</si>
  <si>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</si>
  <si>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</si>
  <si>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</si>
  <si>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</si>
  <si>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</si>
  <si>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</si>
  <si>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</si>
  <si>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</si>
  <si>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</si>
  <si>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</si>
  <si>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</si>
  <si>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</si>
  <si>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</si>
  <si>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</si>
  <si>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</si>
  <si>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</si>
  <si>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</si>
  <si>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</si>
  <si>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</si>
  <si>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</si>
  <si>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</si>
  <si>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</si>
  <si>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</si>
  <si>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</si>
  <si>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</si>
  <si>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</si>
  <si>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</si>
  <si>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</si>
  <si>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</si>
  <si>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</si>
  <si>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</si>
  <si>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</si>
  <si>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</si>
  <si>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</si>
  <si>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</si>
  <si>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</si>
  <si>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</si>
  <si>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</si>
  <si>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</si>
  <si>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</si>
  <si>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</si>
  <si>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</si>
  <si>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</si>
  <si>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</si>
  <si>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</si>
  <si>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</si>
  <si>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</si>
  <si>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</si>
  <si>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</si>
  <si>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</si>
  <si>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</si>
  <si>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</si>
  <si>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</si>
  <si>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</si>
  <si>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</si>
  <si>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</si>
  <si>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</si>
  <si>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</si>
  <si>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</si>
  <si>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</si>
  <si>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</si>
  <si>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</si>
  <si>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</si>
  <si>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</si>
  <si>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</si>
  <si>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</si>
  <si>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</si>
  <si>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</si>
  <si>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</si>
  <si>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</si>
  <si>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</si>
  <si>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</si>
  <si>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</si>
  <si>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</si>
  <si>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</si>
  <si>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</si>
  <si>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</si>
  <si>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</si>
  <si>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</si>
  <si>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</si>
  <si>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</si>
  <si>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</si>
  <si>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</si>
  <si>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</si>
  <si>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</si>
  <si>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</si>
  <si>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</si>
  <si>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</si>
  <si>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</si>
  <si>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</si>
  <si>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</si>
  <si>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</si>
  <si>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</si>
  <si>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</si>
  <si>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</si>
  <si>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</si>
  <si>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</si>
  <si>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</si>
  <si>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</si>
  <si>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</si>
  <si>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</si>
  <si>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</si>
  <si>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</si>
  <si>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</si>
  <si>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</si>
  <si>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</si>
  <si>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</si>
  <si>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</si>
  <si>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</si>
  <si>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</si>
  <si>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</si>
  <si>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</si>
  <si>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</si>
  <si>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</si>
  <si>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</si>
  <si>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</si>
  <si>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</si>
  <si>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</si>
  <si>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</si>
  <si>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</si>
  <si>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</si>
  <si>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</si>
  <si>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</si>
  <si>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</si>
  <si>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</si>
  <si>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</si>
  <si>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</si>
  <si>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</si>
  <si>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</si>
  <si>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</si>
  <si>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</si>
  <si>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</si>
  <si>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</si>
  <si>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</si>
  <si>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</si>
  <si>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</si>
  <si>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</si>
  <si>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</si>
  <si>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</si>
  <si>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</si>
  <si>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</si>
  <si>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</si>
  <si>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</si>
  <si>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</si>
  <si>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</si>
  <si>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</si>
  <si>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</si>
  <si>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</si>
  <si>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</si>
  <si>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</si>
  <si>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</si>
  <si>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</si>
  <si>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</si>
  <si>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</si>
  <si>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</si>
  <si>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</si>
  <si>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</si>
  <si>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</si>
  <si>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</si>
  <si>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</si>
  <si>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</si>
  <si>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</si>
  <si>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</si>
  <si>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</si>
  <si>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</si>
  <si>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</si>
  <si>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</si>
  <si>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</si>
  <si>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</si>
  <si>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</si>
  <si>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</si>
  <si>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</si>
  <si>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</si>
  <si>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</si>
  <si>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</si>
  <si>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</si>
  <si>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</si>
  <si>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</si>
  <si>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</si>
  <si>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</si>
  <si>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</si>
  <si>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</si>
  <si>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</si>
  <si>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</si>
  <si>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</si>
  <si>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</si>
  <si>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</si>
  <si>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</si>
  <si>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</si>
  <si>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</si>
  <si>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</si>
  <si>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</si>
  <si>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</si>
  <si>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</si>
  <si>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</si>
  <si>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</si>
  <si>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</si>
  <si>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</si>
  <si>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</si>
  <si>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</si>
  <si>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</si>
  <si>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</si>
  <si>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</si>
  <si>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</si>
  <si>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</si>
  <si>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</si>
  <si>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</si>
  <si>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</si>
  <si>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</si>
  <si>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</si>
  <si>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</si>
  <si>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</si>
  <si>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</si>
  <si>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</si>
  <si>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</si>
  <si>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</si>
  <si>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</si>
  <si>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</si>
  <si>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</si>
  <si>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</si>
  <si>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</si>
  <si>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</si>
  <si>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</si>
  <si>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</si>
  <si>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</si>
  <si>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</si>
  <si>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</si>
  <si>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</si>
  <si>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</si>
  <si>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</si>
  <si>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</si>
  <si>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</si>
  <si>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</si>
  <si>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</si>
  <si>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</si>
  <si>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</si>
  <si>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</si>
  <si>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</si>
  <si>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</si>
  <si>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</si>
  <si>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</si>
  <si>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</si>
  <si>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</si>
  <si>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</si>
  <si>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</si>
  <si>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</si>
  <si>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</si>
  <si>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</si>
  <si>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</si>
  <si>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</si>
  <si>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</si>
  <si>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</si>
  <si>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</si>
  <si>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</si>
  <si>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</si>
  <si>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</si>
  <si>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</si>
  <si>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</si>
  <si>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</si>
  <si>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</si>
  <si>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</si>
  <si>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</si>
  <si>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</si>
  <si>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</si>
  <si>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</si>
  <si>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</si>
  <si>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</si>
  <si>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</si>
  <si>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</si>
  <si>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</si>
  <si>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</si>
  <si>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</si>
  <si>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</si>
  <si>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</si>
  <si>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</si>
  <si>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</si>
  <si>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</si>
  <si>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</si>
  <si>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</si>
  <si>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</si>
  <si>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</si>
  <si>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</si>
  <si>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</si>
  <si>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</si>
  <si>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</si>
  <si>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</si>
  <si>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</si>
  <si>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</si>
  <si>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</si>
  <si>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</si>
  <si>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</si>
  <si>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</si>
  <si>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</si>
  <si>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</si>
  <si>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</si>
  <si>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</si>
  <si>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</si>
  <si>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</si>
  <si>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</si>
  <si>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</si>
  <si>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</si>
  <si>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</si>
  <si>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</si>
  <si>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</si>
  <si>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</si>
  <si>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</si>
  <si>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</si>
  <si>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</si>
  <si>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</si>
  <si>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</si>
  <si>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</si>
  <si>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</si>
  <si>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</si>
  <si>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</si>
  <si>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</si>
  <si>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</si>
  <si>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</si>
  <si>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</si>
  <si>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</si>
  <si>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</si>
  <si>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</si>
  <si>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</si>
  <si>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</si>
  <si>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</si>
  <si>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</si>
  <si>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</si>
  <si>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</si>
  <si>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</si>
  <si>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</si>
  <si>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</si>
  <si>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</si>
  <si>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</si>
  <si>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</si>
  <si>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</si>
  <si>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</si>
  <si>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</si>
  <si>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</si>
  <si>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</si>
  <si>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</si>
  <si>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</si>
  <si>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</si>
  <si>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</si>
  <si>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</si>
  <si>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</si>
  <si>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</si>
  <si>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</si>
  <si>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</si>
  <si>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</si>
  <si>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</si>
  <si>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</si>
  <si>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</si>
  <si>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</si>
  <si>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</si>
  <si>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</si>
  <si>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</si>
  <si>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</si>
  <si>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</si>
  <si>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</si>
  <si>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</si>
  <si>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</si>
  <si>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</si>
  <si>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</si>
  <si>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</si>
  <si>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</si>
  <si>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</si>
  <si>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</si>
  <si>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</si>
  <si>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</si>
  <si>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</si>
  <si>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</si>
  <si>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</si>
  <si>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</si>
  <si>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</si>
  <si>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</si>
  <si>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</si>
  <si>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</si>
  <si>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</si>
  <si>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</si>
  <si>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</si>
  <si>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</si>
  <si>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</si>
  <si>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</si>
  <si>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</si>
  <si>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</si>
  <si>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</si>
  <si>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</si>
  <si>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</si>
  <si>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</si>
  <si>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</si>
  <si>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</si>
  <si>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</si>
  <si>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</si>
  <si>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</si>
  <si>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</si>
  <si>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</si>
  <si>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</si>
  <si>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</si>
  <si>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</si>
  <si>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</si>
  <si>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</si>
  <si>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</si>
  <si>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</si>
  <si>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</si>
  <si>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</si>
  <si>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</si>
  <si>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</si>
  <si>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</si>
  <si>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</si>
  <si>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</si>
  <si>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</si>
  <si>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</si>
  <si>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</si>
  <si>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</si>
  <si>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</si>
  <si>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</si>
  <si>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</si>
  <si>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</si>
  <si>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</si>
  <si>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</si>
  <si>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</si>
  <si>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</si>
  <si>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</si>
  <si>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</si>
  <si>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</si>
  <si>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</si>
  <si>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</si>
  <si>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</si>
  <si>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</si>
  <si>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</si>
  <si>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</si>
  <si>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</si>
  <si>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</si>
  <si>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</si>
  <si>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</si>
  <si>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</si>
  <si>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</si>
  <si>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</si>
  <si>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</si>
  <si>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</si>
  <si>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</si>
  <si>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</si>
  <si>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</si>
  <si>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</si>
  <si>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</si>
  <si>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</si>
  <si>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</si>
  <si>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</si>
  <si>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</si>
  <si>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</si>
  <si>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</si>
  <si>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</si>
  <si>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</si>
  <si>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</si>
  <si>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</si>
  <si>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</si>
  <si>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</si>
  <si>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</si>
  <si>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</si>
  <si>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</si>
  <si>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</si>
  <si>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</si>
  <si>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</si>
  <si>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</si>
  <si>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</si>
  <si>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</si>
  <si>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</si>
  <si>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</si>
  <si>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</si>
  <si>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</si>
  <si>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</si>
  <si>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</si>
  <si>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</si>
  <si>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</si>
  <si>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</si>
  <si>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</si>
  <si>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</si>
  <si>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</si>
  <si>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</si>
  <si>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</si>
  <si>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</si>
  <si>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</si>
  <si>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</si>
  <si>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</si>
  <si>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</si>
  <si>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</si>
  <si>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</si>
  <si>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</si>
  <si>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</si>
  <si>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</si>
  <si>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</si>
  <si>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</si>
  <si>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</si>
  <si>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</si>
  <si>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</si>
  <si>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</si>
  <si>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</si>
  <si>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</si>
  <si>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</si>
  <si>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</si>
  <si>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</si>
  <si>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</si>
  <si>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</si>
  <si>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</si>
  <si>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</si>
  <si>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</si>
  <si>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</si>
  <si>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</si>
  <si>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</si>
  <si>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</si>
  <si>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</si>
  <si>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</si>
  <si>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</si>
  <si>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</si>
  <si>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</si>
  <si>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</si>
  <si>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</si>
  <si>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</si>
  <si>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</si>
  <si>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</si>
  <si>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</si>
  <si>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</si>
  <si>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</si>
  <si>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</si>
  <si>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</si>
  <si>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</si>
  <si>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</si>
  <si>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</si>
  <si>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</si>
  <si>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</si>
  <si>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</si>
  <si>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</si>
  <si>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</si>
  <si>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</si>
  <si>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</si>
  <si>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</si>
  <si>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</si>
  <si>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</si>
  <si>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</si>
  <si>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</si>
  <si>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</si>
  <si>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</si>
  <si>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</si>
  <si>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</si>
  <si>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</si>
  <si>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</si>
  <si>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</si>
  <si>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</si>
  <si>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</si>
  <si>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</si>
  <si>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</si>
  <si>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</si>
  <si>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</si>
  <si>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</si>
  <si>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</si>
  <si>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</si>
  <si>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</si>
  <si>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</si>
  <si>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</si>
  <si>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</si>
  <si>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</si>
  <si>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</si>
  <si>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</si>
  <si>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</si>
  <si>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</si>
  <si>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</si>
  <si>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</si>
  <si>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</si>
  <si>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</si>
  <si>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</si>
  <si>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</si>
  <si>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</si>
  <si>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</si>
  <si>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</si>
  <si>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</si>
  <si>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</si>
  <si>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</si>
  <si>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</si>
  <si>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</si>
  <si>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</si>
  <si>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</si>
  <si>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</si>
  <si>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</si>
  <si>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</si>
  <si>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</si>
  <si>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</si>
  <si>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</si>
  <si>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</si>
  <si>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</si>
  <si>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</si>
  <si>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</si>
  <si>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</si>
  <si>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</si>
  <si>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</si>
  <si>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</si>
  <si>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</si>
  <si>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</si>
  <si>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</si>
  <si>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</si>
  <si>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</si>
  <si>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</si>
  <si>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</si>
  <si>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</si>
  <si>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</si>
  <si>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</si>
  <si>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</si>
  <si>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</si>
  <si>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</si>
  <si>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</si>
  <si>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</si>
  <si>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</si>
  <si>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</si>
  <si>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</si>
  <si>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</si>
  <si>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</si>
  <si>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</si>
  <si>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</si>
  <si>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</si>
  <si>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</si>
  <si>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</si>
  <si>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</si>
  <si>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</si>
  <si>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</si>
  <si>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</si>
  <si>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</si>
  <si>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</si>
  <si>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</si>
  <si>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</si>
  <si>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</si>
  <si>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</si>
  <si>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</si>
  <si>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</si>
  <si>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</si>
  <si>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</si>
  <si>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</si>
  <si>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</si>
  <si>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</si>
  <si>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</si>
  <si>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</si>
  <si>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</si>
  <si>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</si>
  <si>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</si>
  <si>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</si>
  <si>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</si>
  <si>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</si>
  <si>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</si>
  <si>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</si>
  <si>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</si>
  <si>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</si>
  <si>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</si>
  <si>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</si>
  <si>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</si>
  <si>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</si>
  <si>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</si>
  <si>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</si>
  <si>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</si>
  <si>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</si>
  <si>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</si>
  <si>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</si>
  <si>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</si>
  <si>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</si>
  <si>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</si>
  <si>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</si>
  <si>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</si>
  <si>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</si>
  <si>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</si>
  <si>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</si>
  <si>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</si>
  <si>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</si>
  <si>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</si>
  <si>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</si>
  <si>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</si>
  <si>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</si>
  <si>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</si>
  <si>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</si>
  <si>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</si>
  <si>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</si>
  <si>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</si>
  <si>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</si>
  <si>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</si>
  <si>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</si>
  <si>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</si>
  <si>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</si>
  <si>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</si>
  <si>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</si>
  <si>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</si>
  <si>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</si>
  <si>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</si>
  <si>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</si>
  <si>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</si>
  <si>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</si>
  <si>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</si>
  <si>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</si>
  <si>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</si>
  <si>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</si>
  <si>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</si>
  <si>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</si>
  <si>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</si>
  <si>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</si>
  <si>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</si>
  <si>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</si>
  <si>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</si>
  <si>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</si>
  <si>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</si>
  <si>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</si>
  <si>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</si>
  <si>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</si>
  <si>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</si>
  <si>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</si>
  <si>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</si>
  <si>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</si>
  <si>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</si>
  <si>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</si>
  <si>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</si>
  <si>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</si>
  <si>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</si>
  <si>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</si>
  <si>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</si>
  <si>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</si>
  <si>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</si>
  <si>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</si>
  <si>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</si>
  <si>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</si>
  <si>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</si>
  <si>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</si>
  <si>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</si>
  <si>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</si>
  <si>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</si>
  <si>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</si>
  <si>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</si>
  <si>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</si>
  <si>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</si>
  <si>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</si>
  <si>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</si>
  <si>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</si>
  <si>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</si>
  <si>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</si>
  <si>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</si>
  <si>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</si>
  <si>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</si>
  <si>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</si>
  <si>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</si>
  <si>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</si>
  <si>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</si>
  <si>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</si>
  <si>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</si>
  <si>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</si>
  <si>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</si>
  <si>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</si>
  <si>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</si>
  <si>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</si>
  <si>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</si>
  <si>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</si>
  <si>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</si>
  <si>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</si>
  <si>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</si>
  <si>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</si>
  <si>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</si>
  <si>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</si>
  <si>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</si>
  <si>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</si>
  <si>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</si>
  <si>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</si>
  <si>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</si>
  <si>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</si>
  <si>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</si>
  <si>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</si>
  <si>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</si>
  <si>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</si>
  <si>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</si>
  <si>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</si>
  <si>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</si>
  <si>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</si>
  <si>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</si>
  <si>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</si>
  <si>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</si>
  <si>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</si>
  <si>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</si>
  <si>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</si>
  <si>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</si>
  <si>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</si>
  <si>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</si>
  <si>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</si>
  <si>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</si>
  <si>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</si>
  <si>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</si>
  <si>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</si>
  <si>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</si>
  <si>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</si>
  <si>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</si>
  <si>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</si>
  <si>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</si>
  <si>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</si>
  <si>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</si>
  <si>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</si>
  <si>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</si>
  <si>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</si>
  <si>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</si>
  <si>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</si>
  <si>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</si>
  <si>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</si>
  <si>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</si>
  <si>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</si>
  <si>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</si>
  <si>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</si>
  <si>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</si>
  <si>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</si>
  <si>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</si>
  <si>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</si>
  <si>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</si>
  <si>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</si>
  <si>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</si>
  <si>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</si>
  <si>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</si>
  <si>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</si>
  <si>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</si>
  <si>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</si>
  <si>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</si>
  <si>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</si>
  <si>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</si>
  <si>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</si>
  <si>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</si>
  <si>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</si>
  <si>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</si>
  <si>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</si>
  <si>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</si>
  <si>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</si>
  <si>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</si>
  <si>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</si>
  <si>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</si>
  <si>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</si>
  <si>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</si>
  <si>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</si>
  <si>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</si>
  <si>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</si>
  <si>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</si>
  <si>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</si>
  <si>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</si>
  <si>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</si>
  <si>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</si>
  <si>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</si>
  <si>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</si>
  <si>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</si>
  <si>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</si>
  <si>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</si>
  <si>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</si>
  <si>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</si>
  <si>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</si>
  <si>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</si>
  <si>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</si>
  <si>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</si>
  <si>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</si>
  <si>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</si>
  <si>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</si>
  <si>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</si>
  <si>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</si>
  <si>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</si>
  <si>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</si>
  <si>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</si>
  <si>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</si>
  <si>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</si>
  <si>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</si>
  <si>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</si>
  <si>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</si>
  <si>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</si>
  <si>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</si>
  <si>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</si>
  <si>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</si>
  <si>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</si>
  <si>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</si>
  <si>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</si>
  <si>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</si>
  <si>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</si>
  <si>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</si>
  <si>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</si>
  <si>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</si>
  <si>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</si>
  <si>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</si>
  <si>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</si>
  <si>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</si>
  <si>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</si>
  <si>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</si>
  <si>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</si>
  <si>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</si>
  <si>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</si>
  <si>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</si>
  <si>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</si>
  <si>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</si>
  <si>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</si>
  <si>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</si>
  <si>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</si>
  <si>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</si>
  <si>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</si>
  <si>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</si>
  <si>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</si>
  <si>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</si>
  <si>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</si>
  <si>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</si>
  <si>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</si>
  <si>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</si>
  <si>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</si>
  <si>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</si>
  <si>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</si>
  <si>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</si>
  <si>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</si>
  <si>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</si>
  <si>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</si>
  <si>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</si>
  <si>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</si>
  <si>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</si>
  <si>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</si>
  <si>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</si>
  <si>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</si>
  <si>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</si>
  <si>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</si>
  <si>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</si>
  <si>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</si>
  <si>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</si>
  <si>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</si>
  <si>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</si>
  <si>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</si>
  <si>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</si>
  <si>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</si>
  <si>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</si>
  <si>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</si>
  <si>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</si>
  <si>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</si>
  <si>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</si>
  <si>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</si>
  <si>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</si>
  <si>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</si>
  <si>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</si>
  <si>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</si>
  <si>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</si>
  <si>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</si>
  <si>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</si>
  <si>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</si>
  <si>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</si>
  <si>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</si>
  <si>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</si>
  <si>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</si>
  <si>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</si>
  <si>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</si>
  <si>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</si>
  <si>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</si>
  <si>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</si>
  <si>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</si>
  <si>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</si>
  <si>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</si>
  <si>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</si>
  <si>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</si>
  <si>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</si>
  <si>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</si>
  <si>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</si>
  <si>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</si>
  <si>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</si>
  <si>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</si>
  <si>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</si>
  <si>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</si>
  <si>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</si>
  <si>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</si>
  <si>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</si>
  <si>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</si>
  <si>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</si>
  <si>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</si>
  <si>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</si>
  <si>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</si>
  <si>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</si>
  <si>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</si>
  <si>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</si>
  <si>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</si>
  <si>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</si>
  <si>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</si>
  <si>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</si>
  <si>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</si>
  <si>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</si>
  <si>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</si>
  <si>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</si>
  <si>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</si>
  <si>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</si>
  <si>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</si>
  <si>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</si>
  <si>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</si>
  <si>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</si>
  <si>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</si>
  <si>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</si>
  <si>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</si>
  <si>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</si>
  <si>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</si>
  <si>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</si>
  <si>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</si>
  <si>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</si>
  <si>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</si>
  <si>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</si>
  <si>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</si>
  <si>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</si>
  <si>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</si>
  <si>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</si>
  <si>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</si>
  <si>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</si>
  <si>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</si>
  <si>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</si>
  <si>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</si>
  <si>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</si>
  <si>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</si>
  <si>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</si>
  <si>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</si>
  <si>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</si>
  <si>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</si>
  <si>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</si>
  <si>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</si>
  <si>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</si>
  <si>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</si>
  <si>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</si>
  <si>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</si>
  <si>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</si>
  <si>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</si>
  <si>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</si>
  <si>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</si>
  <si>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</si>
  <si>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</si>
  <si>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</si>
  <si>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</si>
  <si>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</si>
  <si>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</si>
  <si>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</si>
  <si>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</si>
  <si>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</si>
  <si>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</si>
  <si>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</si>
  <si>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</si>
  <si>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</si>
  <si>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</si>
  <si>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</si>
  <si>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</si>
  <si>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</si>
  <si>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</si>
  <si>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</si>
  <si>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</si>
  <si>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</si>
  <si>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</si>
  <si>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</si>
  <si>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</si>
  <si>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</si>
  <si>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</si>
  <si>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</si>
  <si>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</si>
  <si>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</si>
  <si>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</si>
  <si>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</si>
  <si>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</si>
  <si>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</si>
  <si>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</si>
  <si>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</si>
  <si>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</si>
  <si>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</si>
  <si>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</si>
  <si>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</si>
  <si>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</si>
  <si>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</si>
  <si>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</si>
  <si>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</si>
  <si>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</si>
  <si>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</si>
  <si>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</si>
  <si>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</si>
  <si>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</si>
  <si>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</si>
  <si>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</si>
  <si>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</si>
  <si>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</si>
  <si>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</si>
  <si>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</si>
  <si>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</si>
  <si>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</si>
  <si>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</si>
  <si>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</si>
  <si>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</si>
  <si>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</si>
  <si>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</si>
  <si>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</si>
  <si>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</si>
  <si>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</si>
  <si>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</si>
  <si>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</si>
  <si>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</si>
  <si>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</si>
  <si>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</si>
  <si>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</si>
  <si>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</si>
  <si>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</si>
  <si>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</si>
  <si>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</si>
  <si>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</si>
  <si>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</si>
  <si>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</si>
  <si>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</si>
  <si>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</si>
  <si>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</si>
  <si>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</si>
  <si>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</si>
  <si>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</si>
  <si>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</si>
  <si>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</si>
  <si>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</si>
  <si>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</si>
  <si>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</si>
  <si>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</si>
  <si>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</si>
  <si>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</si>
  <si>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</si>
  <si>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</si>
  <si>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</si>
  <si>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</si>
  <si>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</si>
  <si>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</si>
  <si>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</si>
  <si>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</si>
  <si>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</si>
  <si>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</si>
  <si>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</si>
  <si>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</si>
  <si>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</si>
  <si>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</si>
  <si>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</si>
  <si>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</si>
  <si>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</si>
  <si>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</si>
  <si>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</si>
  <si>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</si>
  <si>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</si>
  <si>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</si>
  <si>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</si>
  <si>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</si>
  <si>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</si>
  <si>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</si>
  <si>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</si>
  <si>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</si>
  <si>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</si>
  <si>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</si>
  <si>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</si>
  <si>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</si>
  <si>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</si>
  <si>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</si>
  <si>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</si>
  <si>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</si>
  <si>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</si>
  <si>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</si>
  <si>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</si>
  <si>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</si>
  <si>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</si>
  <si>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</si>
  <si>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</si>
  <si>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</si>
  <si>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</si>
  <si>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</si>
  <si>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</si>
  <si>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</si>
  <si>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</si>
  <si>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</si>
  <si>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</si>
  <si>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</si>
  <si>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</si>
  <si>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</si>
  <si>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</si>
  <si>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</si>
  <si>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</si>
  <si>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</si>
  <si>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</si>
  <si>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</si>
  <si>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</si>
  <si>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</si>
  <si>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</si>
  <si>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</si>
  <si>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</si>
  <si>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</si>
  <si>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</si>
  <si>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</si>
  <si>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</si>
  <si>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</si>
  <si>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</si>
  <si>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</si>
  <si>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</si>
  <si>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</si>
  <si>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</si>
  <si>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</si>
  <si>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</si>
  <si>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</si>
  <si>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</si>
  <si>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</si>
  <si>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</si>
  <si>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</si>
  <si>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</si>
  <si>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</si>
  <si>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</si>
  <si>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</si>
  <si>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</si>
  <si>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</si>
  <si>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</si>
  <si>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</si>
  <si>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</si>
  <si>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</si>
  <si>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</si>
  <si>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</si>
  <si>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</si>
  <si>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</si>
  <si>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</si>
  <si>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</si>
  <si>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</si>
  <si>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</si>
  <si>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</si>
  <si>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</si>
  <si>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</si>
  <si>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</si>
  <si>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</si>
  <si>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</si>
  <si>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</si>
  <si>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</si>
  <si>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</si>
  <si>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</si>
  <si>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</si>
  <si>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</si>
  <si>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</si>
  <si>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</si>
  <si>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</si>
  <si>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</si>
  <si>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</si>
  <si>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</si>
  <si>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</si>
  <si>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</si>
  <si>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</si>
  <si>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</si>
  <si>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</si>
  <si>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</si>
  <si>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</si>
  <si>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</si>
  <si>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</si>
  <si>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</si>
  <si>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</si>
  <si>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</si>
  <si>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</si>
  <si>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</si>
  <si>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</si>
  <si>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</si>
  <si>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</si>
  <si>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</si>
  <si>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</si>
  <si>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</si>
  <si>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</si>
  <si>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</si>
  <si>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</si>
  <si>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</si>
  <si>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</si>
  <si>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</si>
  <si>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</si>
  <si>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</si>
  <si>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</si>
  <si>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</si>
  <si>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</si>
  <si>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</si>
  <si>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</si>
  <si>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</si>
  <si>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</si>
  <si>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</si>
  <si>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</si>
  <si>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</si>
  <si>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</si>
  <si>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</si>
  <si>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</si>
  <si>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</si>
  <si>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</si>
  <si>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</si>
  <si>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</si>
  <si>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</si>
  <si>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</si>
  <si>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</si>
  <si>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</si>
  <si>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</si>
  <si>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</si>
  <si>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</si>
  <si>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</si>
  <si>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</si>
  <si>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</si>
  <si>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</si>
  <si>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</si>
  <si>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</si>
  <si>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</si>
  <si>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</si>
  <si>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</si>
  <si>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</si>
  <si>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</si>
  <si>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</si>
  <si>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</si>
  <si>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</si>
  <si>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</si>
  <si>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</si>
  <si>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</si>
  <si>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</si>
  <si>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</si>
  <si>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</si>
  <si>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</si>
  <si>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</si>
  <si>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</si>
  <si>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</si>
  <si>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</si>
  <si>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</si>
  <si>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</si>
  <si>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</si>
  <si>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</si>
  <si>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</si>
  <si>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</si>
  <si>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</si>
  <si>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</si>
  <si>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</si>
  <si>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</si>
  <si>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</si>
  <si>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</si>
  <si>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</si>
  <si>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</si>
  <si>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</si>
  <si>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</si>
  <si>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</si>
  <si>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</si>
  <si>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</si>
  <si>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</si>
  <si>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</si>
  <si>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</si>
  <si>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</si>
  <si>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</si>
  <si>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</si>
  <si>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</si>
  <si>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</si>
  <si>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</si>
  <si>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</si>
  <si>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</si>
  <si>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</si>
  <si>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</si>
  <si>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</si>
  <si>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</si>
  <si>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</si>
  <si>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</si>
  <si>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</si>
  <si>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</si>
  <si>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</si>
  <si>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</si>
  <si>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</si>
  <si>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</si>
  <si>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</si>
  <si>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</si>
  <si>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</si>
  <si>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</si>
  <si>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</si>
  <si>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</si>
  <si>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</si>
  <si>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</si>
  <si>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</si>
  <si>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</si>
  <si>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</si>
  <si>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</si>
  <si>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</si>
  <si>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</si>
  <si>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</si>
  <si>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</si>
  <si>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</si>
  <si>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</si>
  <si>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</si>
  <si>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</si>
  <si>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</si>
  <si>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</si>
  <si>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</si>
  <si>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</si>
  <si>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</si>
  <si>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</si>
  <si>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</si>
  <si>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</si>
  <si>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</si>
  <si>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</si>
  <si>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</si>
  <si>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</si>
  <si>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</si>
  <si>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</si>
  <si>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</si>
  <si>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</si>
  <si>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</si>
  <si>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</si>
  <si>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</si>
  <si>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</si>
  <si>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</si>
  <si>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</si>
  <si>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</si>
  <si>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</si>
  <si>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</si>
  <si>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</si>
  <si>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</si>
  <si>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</si>
  <si>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</si>
  <si>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</si>
  <si>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</si>
  <si>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</si>
  <si>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</si>
  <si>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</si>
  <si>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</si>
  <si>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</si>
  <si>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</si>
  <si>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</si>
  <si>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</si>
  <si>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</si>
  <si>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</si>
  <si>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</si>
  <si>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</si>
  <si>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</si>
  <si>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</si>
  <si>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</si>
  <si>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</si>
  <si>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</si>
  <si>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</si>
  <si>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</si>
  <si>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</si>
  <si>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</si>
  <si>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</si>
  <si>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</si>
  <si>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</si>
  <si>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</si>
  <si>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</si>
  <si>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</si>
  <si>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</si>
  <si>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</si>
  <si>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</si>
  <si>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</si>
  <si>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</si>
  <si>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</si>
  <si>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</si>
  <si>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</si>
  <si>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</si>
  <si>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</si>
  <si>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</si>
  <si>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</si>
  <si>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</si>
  <si>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</si>
  <si>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</si>
  <si>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</si>
  <si>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</si>
  <si>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</si>
  <si>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</si>
  <si>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</si>
  <si>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</si>
  <si>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</si>
  <si>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</si>
  <si>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</si>
  <si>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</si>
  <si>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</si>
  <si>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</si>
  <si>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</si>
  <si>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</si>
  <si>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</si>
  <si>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</si>
  <si>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</si>
  <si>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</si>
  <si>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</si>
  <si>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</si>
  <si>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</si>
  <si>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</si>
  <si>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</si>
  <si>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</si>
  <si>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</si>
  <si>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</si>
  <si>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</si>
  <si>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</si>
  <si>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</si>
  <si>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</si>
  <si>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</si>
  <si>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</si>
  <si>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</si>
  <si>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</si>
  <si>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</si>
  <si>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</si>
  <si>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</si>
  <si>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</si>
  <si>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</si>
  <si>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</si>
  <si>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</si>
  <si>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</si>
  <si>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</si>
  <si>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</si>
  <si>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</si>
  <si>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</si>
  <si>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</si>
  <si>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</si>
  <si>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</si>
  <si>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</si>
  <si>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</si>
  <si>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</si>
  <si>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</si>
  <si>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</si>
  <si>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</si>
  <si>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</si>
  <si>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</si>
  <si>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</si>
  <si>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</si>
  <si>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</si>
  <si>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</si>
  <si>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</si>
  <si>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</si>
  <si>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</si>
  <si>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</si>
  <si>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</si>
  <si>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</si>
  <si>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</si>
  <si>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</si>
  <si>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</si>
  <si>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</si>
  <si>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</si>
  <si>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</si>
  <si>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</si>
  <si>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</si>
  <si>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</si>
  <si>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</si>
  <si>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</si>
  <si>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</si>
  <si>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</si>
  <si>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</si>
  <si>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</si>
  <si>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</si>
  <si>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</si>
  <si>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</si>
  <si>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</si>
  <si>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</si>
  <si>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</si>
  <si>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</si>
  <si>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</si>
  <si>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</si>
  <si>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</si>
  <si>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</si>
  <si>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</si>
  <si>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</si>
  <si>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</si>
  <si>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</si>
  <si>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</si>
  <si>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</si>
  <si>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</si>
  <si>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</si>
  <si>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</si>
  <si>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</si>
  <si>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</si>
  <si>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</si>
  <si>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</si>
  <si>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</si>
  <si>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</si>
  <si>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</si>
  <si>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</si>
  <si>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</si>
  <si>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</si>
  <si>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</si>
  <si>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</si>
  <si>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</si>
  <si>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</si>
  <si>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</si>
  <si>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</si>
  <si>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</si>
  <si>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</si>
  <si>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</si>
  <si>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</si>
  <si>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</si>
  <si>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</si>
  <si>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</si>
  <si>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</si>
  <si>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</si>
  <si>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</si>
  <si>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</si>
  <si>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</si>
  <si>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</si>
  <si>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</si>
  <si>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</si>
  <si>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</si>
  <si>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</si>
  <si>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</si>
  <si>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</si>
  <si>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</si>
  <si>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</si>
  <si>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</si>
  <si>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</si>
  <si>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</si>
  <si>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</si>
  <si>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</si>
  <si>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</si>
  <si>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</si>
  <si>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</si>
  <si>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</si>
  <si>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</si>
  <si>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</si>
  <si>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</si>
  <si>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</si>
  <si>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</si>
  <si>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</si>
  <si>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</si>
  <si>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</si>
  <si>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</si>
  <si>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</si>
  <si>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</si>
  <si>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</si>
  <si>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</si>
  <si>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</si>
  <si>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</si>
  <si>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</si>
  <si>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</si>
  <si>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</si>
  <si>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</si>
  <si>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</si>
  <si>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</si>
  <si>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</si>
  <si>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</si>
  <si>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</si>
  <si>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</si>
  <si>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</si>
  <si>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</si>
  <si>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</si>
  <si>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</si>
  <si>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</si>
  <si>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</si>
  <si>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</si>
  <si>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</si>
  <si>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</si>
  <si>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</si>
  <si>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</si>
  <si>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</si>
  <si>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</si>
  <si>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</si>
  <si>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</si>
  <si>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</si>
  <si>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</si>
  <si>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</si>
  <si>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</si>
  <si>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</si>
  <si>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</si>
  <si>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</si>
  <si>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</si>
  <si>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</si>
  <si>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</si>
  <si>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</si>
  <si>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</si>
  <si>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</si>
  <si>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</si>
  <si>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</si>
  <si>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</si>
  <si>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</si>
  <si>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</si>
  <si>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</si>
  <si>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</si>
  <si>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</si>
  <si>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</si>
  <si>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</si>
  <si>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</si>
  <si>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</si>
  <si>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</si>
  <si>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</si>
  <si>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</si>
  <si>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</si>
  <si>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</si>
  <si>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</si>
  <si>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</si>
  <si>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</si>
  <si>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</si>
  <si>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</si>
  <si>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</si>
  <si>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</si>
  <si>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</si>
  <si>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</si>
  <si>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</si>
  <si>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</si>
  <si>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</si>
  <si>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</si>
  <si>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</si>
  <si>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</si>
  <si>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</si>
  <si>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</si>
  <si>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</si>
  <si>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</si>
  <si>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</si>
  <si>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</si>
  <si>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</si>
  <si>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</si>
  <si>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</si>
  <si>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</si>
  <si>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</si>
  <si>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</si>
  <si>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</si>
  <si>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</si>
  <si>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</si>
  <si>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</si>
  <si>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</si>
  <si>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</si>
  <si>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</si>
  <si>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</si>
  <si>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</si>
  <si>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</si>
  <si>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</si>
  <si>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</si>
  <si>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</si>
  <si>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</si>
  <si>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</si>
  <si>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</si>
  <si>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</si>
  <si>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</si>
  <si>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</si>
  <si>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</si>
  <si>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</si>
  <si>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</si>
  <si>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</si>
  <si>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</si>
  <si>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</si>
  <si>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</si>
  <si>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</si>
  <si>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</si>
  <si>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</si>
  <si>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</si>
  <si>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</si>
  <si>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</si>
  <si>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</si>
  <si>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</si>
  <si>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</si>
  <si>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</si>
  <si>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</si>
  <si>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</si>
  <si>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</si>
  <si>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</si>
  <si>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</si>
  <si>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</si>
  <si>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</si>
  <si>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</si>
  <si>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</si>
  <si>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</si>
  <si>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</si>
  <si>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</si>
  <si>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</si>
  <si>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</si>
  <si>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</si>
  <si>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</si>
  <si>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</si>
  <si>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</si>
  <si>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</si>
  <si>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</si>
  <si>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</si>
  <si>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</si>
  <si>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</si>
  <si>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</si>
  <si>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</si>
  <si>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</si>
  <si>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</si>
  <si>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</si>
  <si>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</si>
  <si>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</si>
  <si>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</si>
  <si>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</si>
  <si>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</si>
  <si>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</si>
  <si>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</si>
  <si>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</si>
  <si>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</si>
  <si>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</si>
  <si>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</si>
  <si>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</si>
  <si>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</si>
  <si>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</si>
  <si>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</si>
  <si>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</si>
  <si>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</si>
  <si>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</si>
  <si>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</si>
  <si>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</si>
  <si>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</si>
  <si>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</si>
  <si>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</si>
  <si>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</si>
  <si>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</si>
  <si>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</si>
  <si>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</si>
  <si>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</si>
  <si>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</si>
  <si>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</si>
  <si>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</si>
  <si>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</si>
  <si>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</si>
  <si>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</si>
  <si>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</si>
  <si>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</si>
  <si>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</si>
  <si>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</si>
  <si>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</si>
  <si>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</si>
  <si>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</si>
  <si>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</si>
  <si>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</si>
  <si>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</si>
  <si>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</si>
  <si>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</si>
  <si>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</si>
  <si>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</si>
  <si>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</si>
  <si>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</si>
  <si>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</si>
  <si>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</si>
  <si>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</si>
  <si>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</si>
  <si>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</si>
  <si>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</si>
  <si>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</si>
  <si>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</si>
  <si>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</si>
  <si>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</si>
  <si>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</si>
  <si>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</si>
  <si>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</si>
  <si>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</si>
  <si>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</si>
  <si>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</si>
  <si>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</si>
  <si>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</si>
  <si>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</si>
  <si>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</si>
  <si>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</si>
  <si>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</si>
  <si>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</si>
  <si>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</si>
  <si>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</si>
  <si>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</si>
  <si>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</si>
  <si>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</si>
  <si>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</si>
  <si>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</si>
  <si>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</si>
  <si>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</si>
  <si>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</si>
  <si>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</si>
  <si>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</si>
  <si>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</si>
  <si>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</si>
  <si>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</si>
  <si>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</si>
  <si>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</si>
  <si>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</si>
  <si>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</si>
  <si>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</si>
  <si>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</si>
  <si>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</si>
  <si>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</si>
  <si>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</si>
  <si>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</si>
  <si>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</si>
  <si>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</si>
  <si>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</si>
  <si>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</si>
  <si>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</si>
  <si>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</si>
  <si>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</si>
  <si>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</si>
  <si>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</si>
  <si>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</si>
  <si>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</si>
  <si>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</si>
  <si>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</si>
  <si>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</si>
  <si>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</si>
  <si>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</si>
  <si>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</si>
  <si>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</si>
  <si>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</si>
  <si>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</si>
  <si>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</si>
  <si>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</si>
  <si>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</si>
  <si>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</si>
  <si>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</si>
  <si>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</si>
  <si>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</si>
  <si>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</si>
  <si>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</si>
  <si>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</si>
  <si>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</si>
  <si>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</si>
  <si>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</si>
  <si>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</si>
  <si>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</si>
  <si>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</si>
  <si>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</si>
  <si>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</si>
  <si>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</si>
  <si>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</si>
  <si>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</si>
  <si>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</si>
  <si>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</si>
  <si>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</si>
  <si>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</si>
  <si>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</si>
  <si>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</si>
  <si>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</si>
  <si>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</si>
  <si>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</si>
  <si>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</si>
  <si>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</si>
  <si>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</si>
  <si>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</si>
  <si>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</si>
  <si>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</si>
  <si>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</si>
  <si>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</si>
  <si>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</si>
  <si>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</si>
  <si>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</si>
  <si>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</si>
  <si>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</si>
  <si>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</si>
  <si>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</si>
  <si>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</si>
  <si>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</si>
  <si>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</si>
  <si>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</si>
  <si>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</si>
  <si>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</si>
  <si>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</si>
  <si>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</si>
  <si>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</si>
  <si>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</si>
  <si>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</si>
  <si>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</si>
  <si>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</si>
  <si>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</si>
  <si>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</si>
  <si>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</si>
  <si>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</si>
  <si>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</si>
  <si>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</si>
  <si>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</si>
  <si>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</si>
  <si>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</si>
  <si>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</si>
  <si>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</si>
  <si>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</si>
  <si>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</si>
  <si>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</si>
  <si>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</si>
  <si>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</si>
  <si>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</si>
  <si>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</si>
  <si>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</si>
  <si>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</si>
  <si>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</si>
  <si>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</si>
  <si>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</si>
  <si>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</si>
  <si>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</si>
  <si>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</si>
  <si>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</si>
  <si>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</si>
  <si>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</si>
  <si>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</si>
  <si>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</si>
  <si>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</si>
  <si>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</si>
  <si>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</si>
  <si>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</si>
  <si>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</si>
  <si>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</si>
  <si>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</si>
  <si>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</si>
  <si>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</si>
  <si>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</si>
  <si>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</si>
  <si>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</si>
  <si>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</si>
  <si>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</si>
  <si>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</si>
  <si>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</si>
  <si>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</si>
  <si>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</si>
  <si>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</si>
  <si>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</si>
  <si>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</si>
  <si>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</si>
  <si>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</si>
  <si>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</si>
  <si>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</si>
  <si>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</si>
  <si>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</si>
  <si>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</si>
  <si>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</si>
  <si>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</si>
  <si>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</si>
  <si>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</si>
  <si>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</si>
  <si>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</si>
  <si>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</si>
  <si>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</si>
  <si>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</si>
  <si>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</si>
  <si>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</si>
  <si>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</si>
  <si>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</si>
  <si>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</si>
  <si>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</si>
  <si>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</si>
  <si>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</si>
  <si>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</si>
  <si>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</si>
  <si>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</si>
  <si>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</si>
  <si>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</si>
  <si>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</si>
  <si>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</si>
  <si>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</si>
  <si>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</si>
  <si>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</si>
  <si>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</si>
  <si>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</si>
  <si>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</si>
  <si>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</si>
  <si>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</si>
  <si>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</si>
  <si>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</si>
  <si>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</si>
  <si>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</si>
  <si>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</si>
  <si>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</si>
  <si>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</si>
  <si>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</si>
  <si>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</si>
  <si>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</si>
  <si>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</si>
  <si>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</si>
  <si>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</si>
  <si>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</si>
  <si>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</si>
  <si>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</si>
  <si>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</si>
  <si>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</si>
  <si>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</si>
  <si>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</si>
  <si>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</si>
  <si>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</si>
  <si>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</si>
  <si>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</si>
  <si>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</si>
  <si>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</si>
  <si>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</si>
  <si>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</si>
  <si>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</si>
  <si>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</si>
  <si>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</si>
  <si>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</si>
  <si>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</si>
  <si>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</si>
  <si>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</si>
  <si>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</si>
  <si>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</si>
  <si>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</si>
  <si>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</si>
  <si>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</si>
  <si>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</si>
  <si>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</si>
  <si>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</si>
  <si>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</si>
  <si>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</si>
  <si>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</si>
  <si>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</si>
  <si>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</si>
  <si>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</si>
  <si>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</si>
  <si>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</si>
  <si>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</si>
  <si>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</si>
  <si>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</si>
  <si>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</si>
  <si>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</si>
  <si>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</si>
  <si>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</si>
  <si>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</si>
  <si>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</si>
  <si>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</si>
  <si>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</si>
  <si>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</si>
  <si>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</si>
  <si>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</si>
  <si>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</si>
  <si>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</si>
  <si>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</si>
  <si>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</si>
  <si>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</si>
  <si>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</si>
  <si>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</si>
  <si>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</si>
  <si>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</si>
  <si>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</si>
  <si>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</si>
  <si>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</si>
  <si>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</si>
  <si>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</si>
  <si>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</si>
  <si>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</si>
  <si>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</si>
  <si>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</si>
  <si>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</si>
  <si>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</si>
  <si>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</si>
  <si>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</si>
  <si>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</si>
  <si>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</si>
  <si>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</si>
  <si>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</si>
  <si>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</si>
  <si>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</si>
  <si>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</si>
  <si>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</si>
  <si>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</si>
  <si>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</si>
  <si>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</si>
  <si>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</si>
  <si>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</si>
  <si>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</si>
  <si>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</si>
  <si>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</si>
  <si>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</si>
  <si>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</si>
  <si>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</si>
  <si>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</si>
  <si>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</si>
  <si>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</si>
  <si>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</si>
  <si>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</si>
  <si>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</si>
  <si>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</si>
  <si>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</si>
  <si>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</si>
  <si>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</si>
  <si>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</si>
  <si>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</si>
  <si>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</si>
  <si>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</si>
  <si>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</si>
  <si>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</si>
  <si>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</si>
  <si>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</si>
  <si>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</si>
  <si>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</si>
  <si>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</si>
  <si>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</si>
  <si>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</si>
  <si>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</si>
  <si>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</si>
  <si>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</si>
  <si>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</si>
  <si>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</si>
  <si>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</si>
  <si>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</si>
  <si>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</si>
  <si>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</si>
  <si>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</si>
  <si>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</si>
  <si>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</si>
  <si>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</si>
  <si>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</si>
  <si>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</si>
  <si>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</si>
  <si>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</si>
  <si>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</si>
  <si>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</si>
  <si>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</si>
  <si>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</si>
  <si>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</si>
  <si>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</si>
  <si>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</si>
  <si>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</si>
  <si>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</si>
  <si>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</si>
  <si>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</si>
  <si>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</si>
  <si>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</si>
  <si>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</si>
  <si>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</si>
  <si>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</si>
  <si>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</si>
  <si>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</si>
  <si>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</si>
  <si>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</si>
  <si>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</si>
  <si>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</si>
  <si>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</si>
  <si>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</si>
  <si>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</si>
  <si>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</si>
  <si>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</si>
  <si>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</si>
  <si>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</si>
  <si>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</si>
  <si>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</si>
  <si>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</si>
  <si>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</si>
  <si>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</si>
  <si>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</si>
  <si>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</si>
  <si>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</si>
  <si>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</si>
  <si>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</si>
  <si>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</si>
  <si>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</si>
  <si>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</si>
  <si>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</si>
  <si>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</si>
  <si>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</si>
  <si>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</si>
  <si>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</si>
  <si>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</si>
  <si>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</si>
  <si>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</si>
  <si>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</si>
  <si>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</si>
  <si>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</si>
  <si>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</si>
  <si>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</si>
  <si>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</si>
  <si>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</si>
  <si>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</si>
  <si>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</si>
  <si>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</si>
  <si>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</si>
  <si>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</si>
  <si>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</si>
  <si>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</si>
  <si>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</si>
  <si>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</si>
  <si>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</si>
  <si>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</si>
  <si>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</si>
  <si>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</si>
  <si>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</si>
  <si>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</si>
  <si>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</si>
  <si>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</si>
  <si>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</si>
  <si>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</si>
  <si>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</si>
  <si>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</si>
  <si>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</si>
  <si>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</si>
  <si>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</si>
  <si>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</si>
  <si>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</si>
  <si>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</si>
  <si>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</si>
  <si>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</si>
  <si>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</si>
  <si>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</si>
  <si>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</si>
  <si>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</si>
  <si>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</si>
  <si>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</si>
  <si>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</si>
  <si>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</si>
  <si>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</si>
  <si>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</si>
  <si>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</si>
  <si>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</si>
  <si>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</si>
  <si>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</si>
  <si>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</si>
  <si>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</si>
  <si>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</si>
  <si>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</si>
  <si>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</si>
  <si>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</si>
  <si>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</si>
  <si>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</si>
  <si>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</si>
  <si>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</si>
  <si>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</si>
  <si>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</si>
  <si>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</si>
  <si>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</si>
  <si>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</si>
  <si>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</si>
  <si>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</si>
  <si>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</si>
  <si>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</si>
  <si>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</si>
  <si>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</si>
  <si>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</si>
  <si>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</si>
  <si>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</si>
  <si>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</si>
  <si>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</si>
  <si>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</si>
  <si>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</si>
  <si>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</si>
  <si>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</si>
  <si>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</si>
  <si>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</si>
  <si>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</si>
  <si>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</si>
  <si>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</si>
  <si>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</si>
  <si>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</si>
  <si>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</si>
  <si>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</si>
  <si>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</si>
  <si>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</si>
  <si>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</si>
  <si>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</si>
  <si>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</si>
  <si>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</si>
  <si>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</si>
  <si>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</si>
  <si>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</si>
  <si>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</si>
  <si>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</si>
  <si>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</si>
  <si>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</si>
  <si>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</si>
  <si>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</si>
  <si>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</si>
  <si>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</si>
  <si>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</si>
  <si>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</si>
  <si>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</si>
  <si>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</si>
  <si>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</si>
  <si>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</si>
  <si>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</si>
  <si>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</si>
  <si>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</si>
  <si>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</si>
  <si>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</si>
  <si>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</si>
  <si>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</si>
  <si>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</si>
  <si>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</si>
  <si>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</si>
  <si>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</si>
  <si>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</si>
  <si>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</si>
  <si>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</si>
  <si>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</si>
  <si>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</si>
  <si>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</si>
  <si>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</si>
  <si>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</si>
  <si>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</si>
  <si>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</si>
  <si>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</si>
  <si>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</si>
  <si>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</si>
  <si>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</si>
  <si>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</si>
  <si>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</si>
  <si>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</si>
  <si>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</si>
  <si>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</si>
  <si>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</si>
  <si>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</si>
  <si>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</si>
  <si>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</si>
  <si>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</si>
  <si>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</si>
  <si>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</si>
  <si>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</si>
  <si>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</si>
  <si>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</si>
  <si>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</si>
  <si>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</si>
  <si>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</si>
  <si>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</si>
  <si>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</si>
  <si>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</si>
  <si>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</si>
  <si>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</si>
  <si>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</si>
  <si>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</si>
  <si>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</si>
  <si>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</si>
  <si>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</si>
  <si>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</si>
  <si>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</si>
  <si>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</si>
  <si>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</si>
  <si>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</si>
  <si>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</si>
  <si>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</si>
  <si>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</si>
  <si>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</si>
  <si>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</si>
  <si>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</si>
  <si>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</si>
  <si>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</si>
  <si>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</si>
  <si>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</si>
  <si>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</si>
  <si>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</si>
  <si>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</si>
  <si>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</si>
  <si>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</si>
  <si>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</si>
  <si>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</si>
  <si>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</si>
  <si>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</si>
  <si>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</si>
  <si>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</si>
  <si>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</si>
  <si>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</si>
  <si>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</si>
  <si>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</si>
  <si>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</si>
  <si>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</si>
  <si>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</si>
  <si>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</si>
  <si>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</si>
  <si>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</si>
  <si>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</si>
  <si>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</si>
  <si>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</si>
  <si>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</si>
  <si>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</si>
  <si>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</si>
  <si>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</si>
  <si>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</si>
  <si>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</si>
  <si>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</si>
  <si>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</si>
  <si>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</si>
  <si>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</si>
  <si>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</si>
  <si>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</si>
  <si>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</si>
  <si>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</si>
  <si>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</si>
  <si>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</si>
  <si>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</si>
  <si>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</si>
  <si>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</si>
  <si>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</si>
  <si>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</si>
  <si>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</si>
  <si>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</si>
  <si>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</si>
  <si>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</si>
  <si>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</si>
  <si>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</si>
  <si>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</si>
  <si>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</si>
  <si>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</si>
  <si>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</si>
  <si>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</si>
  <si>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</si>
  <si>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</si>
  <si>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</si>
  <si>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</si>
  <si>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</si>
  <si>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</si>
  <si>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</si>
  <si>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</si>
  <si>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</si>
  <si>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</si>
  <si>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</si>
  <si>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</si>
  <si>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</si>
  <si>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</si>
  <si>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</si>
  <si>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</si>
  <si>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</si>
  <si>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</si>
  <si>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</si>
  <si>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</si>
  <si>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</si>
  <si>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</si>
  <si>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</si>
  <si>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</si>
  <si>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</si>
  <si>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</si>
  <si>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</si>
  <si>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</si>
  <si>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</si>
  <si>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</si>
  <si>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</si>
  <si>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</si>
  <si>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</si>
  <si>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</si>
  <si>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</si>
  <si>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</si>
  <si>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</si>
  <si>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</si>
  <si>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</si>
  <si>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</si>
  <si>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</si>
  <si>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</si>
  <si>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</si>
  <si>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</si>
  <si>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</si>
  <si>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</si>
  <si>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</si>
  <si>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</si>
  <si>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</si>
  <si>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</si>
  <si>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</si>
  <si>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</si>
  <si>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</si>
  <si>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</si>
  <si>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</si>
  <si>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</si>
  <si>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</si>
  <si>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</si>
  <si>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</si>
  <si>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</si>
  <si>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</si>
  <si>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</si>
  <si>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</si>
  <si>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</si>
  <si>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</si>
  <si>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</si>
  <si>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</si>
  <si>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</si>
  <si>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</si>
  <si>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</si>
  <si>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</si>
  <si>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</si>
  <si>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</si>
  <si>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</si>
  <si>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</si>
  <si>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</si>
  <si>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</si>
  <si>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</si>
  <si>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</si>
  <si>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</si>
  <si>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</si>
  <si>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</si>
  <si>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</si>
  <si>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</si>
  <si>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</si>
  <si>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</si>
  <si>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</si>
  <si>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</si>
  <si>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</si>
  <si>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</si>
  <si>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</si>
  <si>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</si>
  <si>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</si>
  <si>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</si>
  <si>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</si>
  <si>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</si>
  <si>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</si>
  <si>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</si>
  <si>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</si>
  <si>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</si>
  <si>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</si>
  <si>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</si>
  <si>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</si>
  <si>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</si>
  <si>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</si>
  <si>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</si>
  <si>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</si>
  <si>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</si>
  <si>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</si>
  <si>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</si>
  <si>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</si>
  <si>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</si>
  <si>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</si>
  <si>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</si>
  <si>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</si>
  <si>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</si>
  <si>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</si>
  <si>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</si>
  <si>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</si>
  <si>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</si>
  <si>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</si>
  <si>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</si>
  <si>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</si>
  <si>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</si>
  <si>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</si>
  <si>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</si>
  <si>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</si>
  <si>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</si>
  <si>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</si>
  <si>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</si>
  <si>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</si>
  <si>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</si>
  <si>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</si>
  <si>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</si>
  <si>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</si>
  <si>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</si>
  <si>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</si>
  <si>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</si>
  <si>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</si>
  <si>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</si>
  <si>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</si>
  <si>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</si>
  <si>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</si>
  <si>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</si>
  <si>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</si>
  <si>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</si>
  <si>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</si>
  <si>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</si>
  <si>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</si>
  <si>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</si>
  <si>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</si>
  <si>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</si>
  <si>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</si>
  <si>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</si>
  <si>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</si>
  <si>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</si>
  <si>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</si>
  <si>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</si>
  <si>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</si>
  <si>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</si>
  <si>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</si>
  <si>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</si>
  <si>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</si>
  <si>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</si>
  <si>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</si>
  <si>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</si>
  <si>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</si>
  <si>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</si>
  <si>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</si>
  <si>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</si>
  <si>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</si>
  <si>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</si>
  <si>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</si>
  <si>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</si>
  <si>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</si>
  <si>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</si>
  <si>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</si>
  <si>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</si>
  <si>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</si>
  <si>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</si>
  <si>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</si>
  <si>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</si>
  <si>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</si>
  <si>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</si>
  <si>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</si>
  <si>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</si>
  <si>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</si>
  <si>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</si>
  <si>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</si>
  <si>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</si>
  <si>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</si>
  <si>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</si>
  <si>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</si>
  <si>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</si>
  <si>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</si>
  <si>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</si>
  <si>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</si>
  <si>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</si>
  <si>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</si>
  <si>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</si>
  <si>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</si>
  <si>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</si>
  <si>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</si>
  <si>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</si>
  <si>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</si>
  <si>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</si>
  <si>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</si>
  <si>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</si>
  <si>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</si>
  <si>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</si>
  <si>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</si>
  <si>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</si>
  <si>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</si>
  <si>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</si>
  <si>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</si>
  <si>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</si>
  <si>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</si>
  <si>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</si>
  <si>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</si>
  <si>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</si>
  <si>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</si>
  <si>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</si>
  <si>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</si>
  <si>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</si>
  <si>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</si>
  <si>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</si>
  <si>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</si>
  <si>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</si>
  <si>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</si>
  <si>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</si>
  <si>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</si>
  <si>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</si>
  <si>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</si>
  <si>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</si>
  <si>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</si>
  <si>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</si>
  <si>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</si>
  <si>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</si>
  <si>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</si>
  <si>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</si>
  <si>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</si>
  <si>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</si>
  <si>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</si>
  <si>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</si>
  <si>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</si>
  <si>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</si>
  <si>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</si>
  <si>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</si>
  <si>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</si>
  <si>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</si>
  <si>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</si>
  <si>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</si>
  <si>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</si>
  <si>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</si>
  <si>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</si>
  <si>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</si>
  <si>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</si>
  <si>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</si>
  <si>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</si>
  <si>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</si>
  <si>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</si>
  <si>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</si>
  <si>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</si>
  <si>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</si>
  <si>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</si>
  <si>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</si>
  <si>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</si>
  <si>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</si>
  <si>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</si>
  <si>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</si>
  <si>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</si>
  <si>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</si>
  <si>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</si>
  <si>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</si>
  <si>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</si>
  <si>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</si>
  <si>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</si>
  <si>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</si>
  <si>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</si>
  <si>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</si>
  <si>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</si>
  <si>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</si>
  <si>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</si>
  <si>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</si>
  <si>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</si>
  <si>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</si>
  <si>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</si>
  <si>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</si>
  <si>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</si>
  <si>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</si>
  <si>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</si>
  <si>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</si>
  <si>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</si>
  <si>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</si>
  <si>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</si>
  <si>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</si>
  <si>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</si>
  <si>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</si>
  <si>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</si>
  <si>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</si>
  <si>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</si>
  <si>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</si>
  <si>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</si>
  <si>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</si>
  <si>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</si>
  <si>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</si>
  <si>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</si>
  <si>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</si>
  <si>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</si>
  <si>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</si>
  <si>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</si>
  <si>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</si>
  <si>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</si>
  <si>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</si>
  <si>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</si>
  <si>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</si>
  <si>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</si>
  <si>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</si>
  <si>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</si>
  <si>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</si>
  <si>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</si>
  <si>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</si>
  <si>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</si>
  <si>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</si>
  <si>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</si>
  <si>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</si>
  <si>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</si>
  <si>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</si>
  <si>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</si>
  <si>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</si>
  <si>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</si>
  <si>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</si>
  <si>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</si>
  <si>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</si>
  <si>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</si>
  <si>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</si>
  <si>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</si>
  <si>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</si>
  <si>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</si>
  <si>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</si>
  <si>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</si>
  <si>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</si>
  <si>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</si>
  <si>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</si>
  <si>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</si>
  <si>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</si>
  <si>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</si>
  <si>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</si>
  <si>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</si>
  <si>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</si>
  <si>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</si>
  <si>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</si>
  <si>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</si>
  <si>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</si>
  <si>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</si>
  <si>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</si>
  <si>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</si>
  <si>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</si>
  <si>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</si>
  <si>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</si>
  <si>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</si>
  <si>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</si>
  <si>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</si>
  <si>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</si>
  <si>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</si>
  <si>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</si>
  <si>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</si>
  <si>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</si>
  <si>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</si>
  <si>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</si>
  <si>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</si>
  <si>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</si>
  <si>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</si>
  <si>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</si>
  <si>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</si>
  <si>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</si>
  <si>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</si>
  <si>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</si>
  <si>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</si>
  <si>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</si>
  <si>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</si>
  <si>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</si>
  <si>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</si>
  <si>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</si>
  <si>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</si>
  <si>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</si>
  <si>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</si>
  <si>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</si>
  <si>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</si>
  <si>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</si>
  <si>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</si>
  <si>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</si>
  <si>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</si>
  <si>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</si>
  <si>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</si>
  <si>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</si>
  <si>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</si>
  <si>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</si>
  <si>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</si>
  <si>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</si>
  <si>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</si>
  <si>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</si>
  <si>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</si>
  <si>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</si>
  <si>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</si>
  <si>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</si>
  <si>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</si>
  <si>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</si>
  <si>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</si>
  <si>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</si>
  <si>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</si>
  <si>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</si>
  <si>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</si>
  <si>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</si>
  <si>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</si>
  <si>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</si>
  <si>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</si>
  <si>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</si>
  <si>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</si>
  <si>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</si>
  <si>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</si>
  <si>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</si>
  <si>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</si>
  <si>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</si>
  <si>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</si>
  <si>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</si>
  <si>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</si>
  <si>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</si>
  <si>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</si>
  <si>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</si>
  <si>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</si>
  <si>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</si>
  <si>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</si>
  <si>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</si>
  <si>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</si>
  <si>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</si>
  <si>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</si>
  <si>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</si>
  <si>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</si>
  <si>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</si>
  <si>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</si>
  <si>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</si>
  <si>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</si>
  <si>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</si>
  <si>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</si>
  <si>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</si>
  <si>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</si>
  <si>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</si>
  <si>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</si>
  <si>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</si>
  <si>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</si>
  <si>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</si>
  <si>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</si>
  <si>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</si>
  <si>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</si>
  <si>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</si>
  <si>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</si>
  <si>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</si>
  <si>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</si>
  <si>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</si>
  <si>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</si>
  <si>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</si>
  <si>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</si>
  <si>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</si>
  <si>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</si>
  <si>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</si>
  <si>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</si>
  <si>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</si>
  <si>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</si>
  <si>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</si>
  <si>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</si>
  <si>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</si>
  <si>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</si>
  <si>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</si>
  <si>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</si>
  <si>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</si>
  <si>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</si>
  <si>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</si>
  <si>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</si>
  <si>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</si>
  <si>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</si>
  <si>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</si>
  <si>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</si>
  <si>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</si>
  <si>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</si>
  <si>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</si>
  <si>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</si>
  <si>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</si>
  <si>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</si>
  <si>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</si>
  <si>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</si>
  <si>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</si>
  <si>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</si>
  <si>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</si>
  <si>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</si>
  <si>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</si>
  <si>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</si>
  <si>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</si>
  <si>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</si>
  <si>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</si>
  <si>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</si>
  <si>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</si>
  <si>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</si>
  <si>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</si>
  <si>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</si>
  <si>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</si>
  <si>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</si>
  <si>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</si>
  <si>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</si>
  <si>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</si>
  <si>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</si>
  <si>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</si>
  <si>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</si>
  <si>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</si>
  <si>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</si>
  <si>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</si>
  <si>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</si>
  <si>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</si>
  <si>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</si>
  <si>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</si>
  <si>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</si>
  <si>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</si>
  <si>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</si>
  <si>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</si>
  <si>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</si>
  <si>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</si>
  <si>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</si>
  <si>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</si>
  <si>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</si>
  <si>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</si>
  <si>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</si>
  <si>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</si>
  <si>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</si>
  <si>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</si>
  <si>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</si>
  <si>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</si>
  <si>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</si>
  <si>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</si>
  <si>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</si>
  <si>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</si>
  <si>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</si>
  <si>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</si>
  <si>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</si>
  <si>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</si>
  <si>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</si>
  <si>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</si>
  <si>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</si>
  <si>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</si>
  <si>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</si>
  <si>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</si>
  <si>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</si>
  <si>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</si>
  <si>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</si>
  <si>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</si>
  <si>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</si>
  <si>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</si>
  <si>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</si>
  <si>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</si>
  <si>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</si>
  <si>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</si>
  <si>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</si>
  <si>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</si>
  <si>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</si>
  <si>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</si>
  <si>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</si>
  <si>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</si>
  <si>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</si>
  <si>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</si>
  <si>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</si>
  <si>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</si>
  <si>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</si>
  <si>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</si>
  <si>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</si>
  <si>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</si>
  <si>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</si>
  <si>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</si>
  <si>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</si>
  <si>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</si>
  <si>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</si>
  <si>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</si>
  <si>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</si>
  <si>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</si>
  <si>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</si>
  <si>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</si>
  <si>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</si>
  <si>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</si>
  <si>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</si>
  <si>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</si>
  <si>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</si>
  <si>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</si>
  <si>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</si>
  <si>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</si>
  <si>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</si>
  <si>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</si>
  <si>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</si>
  <si>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</si>
  <si>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</si>
  <si>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</si>
  <si>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</si>
  <si>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</si>
  <si>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</si>
  <si>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</si>
  <si>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</si>
  <si>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</si>
  <si>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</si>
  <si>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</si>
  <si>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</si>
  <si>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</si>
  <si>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</si>
  <si>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</si>
  <si>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</si>
  <si>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</si>
  <si>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</si>
  <si>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</si>
  <si>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</si>
  <si>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</si>
  <si>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</si>
  <si>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</si>
  <si>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</si>
  <si>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</si>
  <si>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</si>
  <si>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</si>
  <si>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</si>
  <si>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</si>
  <si>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</si>
  <si>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</si>
  <si>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</si>
  <si>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</si>
  <si>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</si>
  <si>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</si>
  <si>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</si>
  <si>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</si>
  <si>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</si>
  <si>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</si>
  <si>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</si>
  <si>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</si>
  <si>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</si>
  <si>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</si>
  <si>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</si>
  <si>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</si>
  <si>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</si>
  <si>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</si>
  <si>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</si>
  <si>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</si>
  <si>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</si>
  <si>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</si>
  <si>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</si>
  <si>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</si>
  <si>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</si>
  <si>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</si>
  <si>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</si>
  <si>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</si>
  <si>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</si>
  <si>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</si>
  <si>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</si>
  <si>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</si>
  <si>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</si>
  <si>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</si>
  <si>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</si>
  <si>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</si>
  <si>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</si>
  <si>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</si>
  <si>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</si>
  <si>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</si>
  <si>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</si>
  <si>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</si>
  <si>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</si>
  <si>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</si>
  <si>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</si>
  <si>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</si>
  <si>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</si>
  <si>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</si>
  <si>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</si>
  <si>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</si>
  <si>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</si>
  <si>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</si>
  <si>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</si>
  <si>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</si>
  <si>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</si>
  <si>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</si>
  <si>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</si>
  <si>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</si>
  <si>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</si>
  <si>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</si>
  <si>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</si>
  <si>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</si>
  <si>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</si>
  <si>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</si>
  <si>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</si>
  <si>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</si>
  <si>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</si>
  <si>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</si>
  <si>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</si>
  <si>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</si>
  <si>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</si>
  <si>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</si>
  <si>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</si>
  <si>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</si>
  <si>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</si>
  <si>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</si>
  <si>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</si>
  <si>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</si>
  <si>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</si>
  <si>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</si>
  <si>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</si>
  <si>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</si>
  <si>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</si>
  <si>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</si>
  <si>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</si>
  <si>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</si>
  <si>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</si>
  <si>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</si>
  <si>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</si>
  <si>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</si>
  <si>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</si>
  <si>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</si>
  <si>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</si>
  <si>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</si>
  <si>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</si>
  <si>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</si>
  <si>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</si>
  <si>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</si>
  <si>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</si>
  <si>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</si>
  <si>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</si>
  <si>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</si>
  <si>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</si>
  <si>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</si>
  <si>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</si>
  <si>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</si>
  <si>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</si>
  <si>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</si>
  <si>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</si>
  <si>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</si>
  <si>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</si>
  <si>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</si>
  <si>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</si>
  <si>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</si>
  <si>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</si>
  <si>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</si>
  <si>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</si>
  <si>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</si>
  <si>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</si>
  <si>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</si>
  <si>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</si>
  <si>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</si>
  <si>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</si>
  <si>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</si>
  <si>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</si>
  <si>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</si>
  <si>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</si>
  <si>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</si>
  <si>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</si>
  <si>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</si>
  <si>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</si>
  <si>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</si>
  <si>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</si>
  <si>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</si>
  <si>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</si>
  <si>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</si>
  <si>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</si>
  <si>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</si>
  <si>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</si>
  <si>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</si>
  <si>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</si>
  <si>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</si>
  <si>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</si>
  <si>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</si>
  <si>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</si>
  <si>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</si>
  <si>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</si>
  <si>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</si>
  <si>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</si>
  <si>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</si>
  <si>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</si>
  <si>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</si>
  <si>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</si>
  <si>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</si>
  <si>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</si>
  <si>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</si>
  <si>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</si>
  <si>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</si>
  <si>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</si>
  <si>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</si>
  <si>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</si>
  <si>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</si>
  <si>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</si>
  <si>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</si>
  <si>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</si>
  <si>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</si>
  <si>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</si>
  <si>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</si>
  <si>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</si>
  <si>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</si>
  <si>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</si>
  <si>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</si>
  <si>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</si>
  <si>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</si>
  <si>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</si>
  <si>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</si>
  <si>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</si>
  <si>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</si>
  <si>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</si>
  <si>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</si>
  <si>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</si>
  <si>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</si>
  <si>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</si>
  <si>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</si>
  <si>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</si>
  <si>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</si>
  <si>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</si>
  <si>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</si>
  <si>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</si>
  <si>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</si>
  <si>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</si>
  <si>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</si>
  <si>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</si>
  <si>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</si>
  <si>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</si>
  <si>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</si>
  <si>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</si>
  <si>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</si>
  <si>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</si>
  <si>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</si>
  <si>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</si>
  <si>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</si>
  <si>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</si>
  <si>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</si>
  <si>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</si>
  <si>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</si>
  <si>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</si>
  <si>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</si>
  <si>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</si>
  <si>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</si>
  <si>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</si>
  <si>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</si>
  <si>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</si>
  <si>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</si>
  <si>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</si>
  <si>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</si>
  <si>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</si>
  <si>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</si>
  <si>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</si>
  <si>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</si>
  <si>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</si>
  <si>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</si>
  <si>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</si>
  <si>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</si>
  <si>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</si>
  <si>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</si>
  <si>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</si>
  <si>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</si>
  <si>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</si>
  <si>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</si>
  <si>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</si>
  <si>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</si>
  <si>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</si>
  <si>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</si>
  <si>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</si>
  <si>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</si>
  <si>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</si>
  <si>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</si>
  <si>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</si>
  <si>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</si>
  <si>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</si>
  <si>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</si>
  <si>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</si>
  <si>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</si>
  <si>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</si>
  <si>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</si>
  <si>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</si>
  <si>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</si>
  <si>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</si>
  <si>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</si>
  <si>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</si>
  <si>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</si>
  <si>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</si>
  <si>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</si>
  <si>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</si>
  <si>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</si>
  <si>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</si>
  <si>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</si>
  <si>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</si>
  <si>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</si>
  <si>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</si>
  <si>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</si>
  <si>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</si>
  <si>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</si>
  <si>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</si>
  <si>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</si>
  <si>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</si>
  <si>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</si>
  <si>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</si>
  <si>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</si>
  <si>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</si>
  <si>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</si>
  <si>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</si>
  <si>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</si>
  <si>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</si>
  <si>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</si>
  <si>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</si>
  <si>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</si>
  <si>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</si>
  <si>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</si>
  <si>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</si>
  <si>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</si>
  <si>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</si>
  <si>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</si>
  <si>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</si>
  <si>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</si>
  <si>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</si>
  <si>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</si>
  <si>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</si>
  <si>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</si>
  <si>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</si>
  <si>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</si>
  <si>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</si>
  <si>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</si>
  <si>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</si>
  <si>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</si>
  <si>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</si>
  <si>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</si>
  <si>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</si>
  <si>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</si>
  <si>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</si>
  <si>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</si>
  <si>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</si>
  <si>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</si>
  <si>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</si>
  <si>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</si>
  <si>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</si>
  <si>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</si>
  <si>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</si>
  <si>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</si>
  <si>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</si>
  <si>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</si>
  <si>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</si>
  <si>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</si>
  <si>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</si>
  <si>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</si>
  <si>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</si>
  <si>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</si>
  <si>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</si>
  <si>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</si>
  <si>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</si>
  <si>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</si>
  <si>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</si>
  <si>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</si>
  <si>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</si>
  <si>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</si>
  <si>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</si>
  <si>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</si>
  <si>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</si>
  <si>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</si>
  <si>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</si>
  <si>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</si>
  <si>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</si>
  <si>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</si>
  <si>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</si>
  <si>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</si>
  <si>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</si>
  <si>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</si>
  <si>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</si>
  <si>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</si>
  <si>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</si>
  <si>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</si>
  <si>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</si>
  <si>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</si>
  <si>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</si>
  <si>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</si>
  <si>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</si>
  <si>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</si>
  <si>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</si>
  <si>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</si>
  <si>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</si>
  <si>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</si>
  <si>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</si>
  <si>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</si>
  <si>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</si>
  <si>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</si>
  <si>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</si>
  <si>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</si>
  <si>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</si>
  <si>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</si>
  <si>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</si>
  <si>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</si>
  <si>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</si>
  <si>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</si>
  <si>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</si>
  <si>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</si>
  <si>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</si>
  <si>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</si>
  <si>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</si>
  <si>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</si>
  <si>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</si>
  <si>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</si>
  <si>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</si>
  <si>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</si>
  <si>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</si>
  <si>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</si>
  <si>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</si>
  <si>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</si>
  <si>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</si>
  <si>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</si>
  <si>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</si>
  <si>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</si>
  <si>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</si>
  <si>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</si>
  <si>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</si>
  <si>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</si>
  <si>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</si>
  <si>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</si>
  <si>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</si>
  <si>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</si>
  <si>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</si>
  <si>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</si>
  <si>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</si>
  <si>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</si>
  <si>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</si>
  <si>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</si>
  <si>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</si>
  <si>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</si>
  <si>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</si>
  <si>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</si>
  <si>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</si>
  <si>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</si>
  <si>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</si>
  <si>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</si>
  <si>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</si>
  <si>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</si>
  <si>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</si>
  <si>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</si>
  <si>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</si>
  <si>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</si>
  <si>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</si>
  <si>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</si>
  <si>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</si>
  <si>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</si>
  <si>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</si>
  <si>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</si>
  <si>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</si>
  <si>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</si>
  <si>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</si>
  <si>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</si>
  <si>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</si>
  <si>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</si>
  <si>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</si>
  <si>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</si>
  <si>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</si>
  <si>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</si>
  <si>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</si>
  <si>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</si>
  <si>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</si>
  <si>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</si>
  <si>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</si>
  <si>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</si>
  <si>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</si>
  <si>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</si>
  <si>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</si>
  <si>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</si>
  <si>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</si>
  <si>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</si>
  <si>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</si>
  <si>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</si>
  <si>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</si>
  <si>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</si>
  <si>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</si>
  <si>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</si>
  <si>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</si>
  <si>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</si>
  <si>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</si>
  <si>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</si>
  <si>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</si>
  <si>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</si>
  <si>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</si>
  <si>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</si>
  <si>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</si>
  <si>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</si>
  <si>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</si>
  <si>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</si>
  <si>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</si>
  <si>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</si>
  <si>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</si>
  <si>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</si>
  <si>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</si>
  <si>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</si>
  <si>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</si>
  <si>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</si>
  <si>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</si>
  <si>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</si>
  <si>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</si>
  <si>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</si>
  <si>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</si>
  <si>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</si>
  <si>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</si>
  <si>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</si>
  <si>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</si>
  <si>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</si>
  <si>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</si>
  <si>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</si>
  <si>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</si>
  <si>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</si>
  <si>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</si>
  <si>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</si>
  <si>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</si>
  <si>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</si>
  <si>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</si>
  <si>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</si>
  <si>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</si>
  <si>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</si>
  <si>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</si>
  <si>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</si>
  <si>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</si>
  <si>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</si>
  <si>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</si>
  <si>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</si>
  <si>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</si>
  <si>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</si>
  <si>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</si>
  <si>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</si>
  <si>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</si>
  <si>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</si>
  <si>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</si>
  <si>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</si>
  <si>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</si>
  <si>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</si>
  <si>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</si>
  <si>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</si>
  <si>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</si>
  <si>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</si>
  <si>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</si>
  <si>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</si>
  <si>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</si>
  <si>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</si>
  <si>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</si>
  <si>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</si>
  <si>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</si>
  <si>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</si>
  <si>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</si>
  <si>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</si>
  <si>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</si>
  <si>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</si>
  <si>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</si>
  <si>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</si>
  <si>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</si>
  <si>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</si>
  <si>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</si>
  <si>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</si>
  <si>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</si>
  <si>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</si>
  <si>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</si>
  <si>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</si>
  <si>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</si>
  <si>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</si>
  <si>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</si>
  <si>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</si>
  <si>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</si>
  <si>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</si>
  <si>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</si>
  <si>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</si>
  <si>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</si>
  <si>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</si>
  <si>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</si>
  <si>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</si>
  <si>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</si>
  <si>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</si>
  <si>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</si>
  <si>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</si>
  <si>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</si>
  <si>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</si>
  <si>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</si>
  <si>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</si>
  <si>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</si>
  <si>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</si>
  <si>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</si>
  <si>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</si>
  <si>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</si>
  <si>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</si>
  <si>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</si>
  <si>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</si>
  <si>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</si>
  <si>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</si>
  <si>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</si>
  <si>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</si>
  <si>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</si>
  <si>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</si>
  <si>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</si>
  <si>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</si>
  <si>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</si>
  <si>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</si>
  <si>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</si>
  <si>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</si>
  <si>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</si>
  <si>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</si>
  <si>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</si>
  <si>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</si>
  <si>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</si>
  <si>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</si>
  <si>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</si>
  <si>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</si>
  <si>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</si>
  <si>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</si>
  <si>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</si>
  <si>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</si>
  <si>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</si>
  <si>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</si>
  <si>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</si>
  <si>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</si>
  <si>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</si>
  <si>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</si>
  <si>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</si>
  <si>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</si>
  <si>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</si>
  <si>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</si>
  <si>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</si>
  <si>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</si>
  <si>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</si>
  <si>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</si>
  <si>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</si>
  <si>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</si>
  <si>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</si>
  <si>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</si>
  <si>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</si>
  <si>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</si>
  <si>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</si>
  <si>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</si>
  <si>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</si>
  <si>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</si>
  <si>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</si>
  <si>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</si>
  <si>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</si>
  <si>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</si>
  <si>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</si>
  <si>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</si>
  <si>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</si>
  <si>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</si>
  <si>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</si>
  <si>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</si>
  <si>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</si>
  <si>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</si>
  <si>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</si>
  <si>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</si>
  <si>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</si>
  <si>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</si>
  <si>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</si>
  <si>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</si>
  <si>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</si>
  <si>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</si>
  <si>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</si>
  <si>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</si>
  <si>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</si>
  <si>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</si>
  <si>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</si>
  <si>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</si>
  <si>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</si>
  <si>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</si>
  <si>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</si>
  <si>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</si>
  <si>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</si>
  <si>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</si>
  <si>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</si>
  <si>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</si>
  <si>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</si>
  <si>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</si>
  <si>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</si>
  <si>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</si>
  <si>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</si>
  <si>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</si>
  <si>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</si>
  <si>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</si>
  <si>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</si>
  <si>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</si>
  <si>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</si>
  <si>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</si>
  <si>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</si>
  <si>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</si>
  <si>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</si>
  <si>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</si>
  <si>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</si>
  <si>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</si>
  <si>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</si>
  <si>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</si>
  <si>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</si>
  <si>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</si>
  <si>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</si>
  <si>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</si>
  <si>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</si>
  <si>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</si>
  <si>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</si>
  <si>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</si>
  <si>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</si>
  <si>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</si>
  <si>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</si>
  <si>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</si>
  <si>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</si>
  <si>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</si>
  <si>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</si>
  <si>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</si>
  <si>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</si>
  <si>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</si>
  <si>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</si>
  <si>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</si>
  <si>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</si>
  <si>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</si>
  <si>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</si>
  <si>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</si>
  <si>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</si>
  <si>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</si>
  <si>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</si>
  <si>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</si>
  <si>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</si>
  <si>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</si>
  <si>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</si>
  <si>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</si>
  <si>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</si>
  <si>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</si>
  <si>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</si>
  <si>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</si>
  <si>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</si>
  <si>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</si>
  <si>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</si>
  <si>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</si>
  <si>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</si>
  <si>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</si>
  <si>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</si>
  <si>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</si>
  <si>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</si>
  <si>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</si>
  <si>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</si>
  <si>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</si>
  <si>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</si>
  <si>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</si>
  <si>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</si>
  <si>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</si>
  <si>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</si>
  <si>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</si>
  <si>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</si>
  <si>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</si>
  <si>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</si>
  <si>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</si>
  <si>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</si>
  <si>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</si>
  <si>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</si>
  <si>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</si>
  <si>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</si>
  <si>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</si>
  <si>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</si>
  <si>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</si>
  <si>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</si>
  <si>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</si>
  <si>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</si>
  <si>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</si>
  <si>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</si>
  <si>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</si>
  <si>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</si>
  <si>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</si>
  <si>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</si>
  <si>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</si>
  <si>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</si>
  <si>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</si>
  <si>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</si>
  <si>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</si>
  <si>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</si>
  <si>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</si>
  <si>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</si>
  <si>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</si>
  <si>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</si>
  <si>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</si>
  <si>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</si>
  <si>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</si>
  <si>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</si>
  <si>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</si>
  <si>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</si>
  <si>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</si>
  <si>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</si>
  <si>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</si>
  <si>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</si>
  <si>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</si>
  <si>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</si>
  <si>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</si>
  <si>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</si>
  <si>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</si>
  <si>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</si>
  <si>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</si>
  <si>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</si>
  <si>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</si>
  <si>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</si>
  <si>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</si>
  <si>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</si>
  <si>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</si>
  <si>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</si>
  <si>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</si>
  <si>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</si>
  <si>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</si>
  <si>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</si>
  <si>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</si>
  <si>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</si>
  <si>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</si>
  <si>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</si>
  <si>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</si>
  <si>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</si>
  <si>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</si>
  <si>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</si>
  <si>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</si>
  <si>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</si>
  <si>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</si>
  <si>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</si>
  <si>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</si>
  <si>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</si>
  <si>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</si>
  <si>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</si>
  <si>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</si>
  <si>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</si>
  <si>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</si>
  <si>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</si>
  <si>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</si>
  <si>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</si>
  <si>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</si>
  <si>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</si>
  <si>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</si>
  <si>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</si>
  <si>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</si>
  <si>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</si>
  <si>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</si>
  <si>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</si>
  <si>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</si>
  <si>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</si>
  <si>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</si>
  <si>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</si>
  <si>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</si>
  <si>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</si>
  <si>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</si>
  <si>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</si>
  <si>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</si>
  <si>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</si>
  <si>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</si>
  <si>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</si>
  <si>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</si>
  <si>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</si>
  <si>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</si>
  <si>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</si>
  <si>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</si>
  <si>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</si>
  <si>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</si>
  <si>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</si>
  <si>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</si>
  <si>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</si>
  <si>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</si>
  <si>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</si>
  <si>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</si>
  <si>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</si>
  <si>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</si>
  <si>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</si>
  <si>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</si>
  <si>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</si>
  <si>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</si>
  <si>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</si>
  <si>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</si>
  <si>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</si>
  <si>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</si>
  <si>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</si>
  <si>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</si>
  <si>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</si>
  <si>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</si>
  <si>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</si>
  <si>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</si>
  <si>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</si>
  <si>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</si>
  <si>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</si>
  <si>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</si>
  <si>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</si>
  <si>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</si>
  <si>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</si>
  <si>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</si>
  <si>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</si>
  <si>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</si>
  <si>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</si>
  <si>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</si>
  <si>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</si>
  <si>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</si>
  <si>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</si>
  <si>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</si>
  <si>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</si>
  <si>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</si>
  <si>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</si>
  <si>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</si>
  <si>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</si>
  <si>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</si>
  <si>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</si>
  <si>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</si>
  <si>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</si>
  <si>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</si>
  <si>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</si>
  <si>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</si>
  <si>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</si>
  <si>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</si>
  <si>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</si>
  <si>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</si>
  <si>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</si>
  <si>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</si>
  <si>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</si>
  <si>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</si>
  <si>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</si>
  <si>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</si>
  <si>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</si>
  <si>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</si>
  <si>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</si>
  <si>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</si>
  <si>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</si>
  <si>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</si>
  <si>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</si>
  <si>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</si>
  <si>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</si>
  <si>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</si>
  <si>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</si>
  <si>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</si>
  <si>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</si>
  <si>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</si>
  <si>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</si>
  <si>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</si>
  <si>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</si>
  <si>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</si>
  <si>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</si>
  <si>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</si>
  <si>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</si>
  <si>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</si>
  <si>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</si>
  <si>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</si>
  <si>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</si>
  <si>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</si>
  <si>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</si>
  <si>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</si>
  <si>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</si>
  <si>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</si>
  <si>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</si>
  <si>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</si>
  <si>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</si>
  <si>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</si>
  <si>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</si>
  <si>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</si>
  <si>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</si>
  <si>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</si>
  <si>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</si>
  <si>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</si>
  <si>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</si>
  <si>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</si>
  <si>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</si>
  <si>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</si>
  <si>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</si>
  <si>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</si>
  <si>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</si>
  <si>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</si>
  <si>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</si>
  <si>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</si>
  <si>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</si>
  <si>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</si>
  <si>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</si>
  <si>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</si>
  <si>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</si>
  <si>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</si>
  <si>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</si>
  <si>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</si>
  <si>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</si>
  <si>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</si>
  <si>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</si>
  <si>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</si>
  <si>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</si>
  <si>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</si>
  <si>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</si>
  <si>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</si>
  <si>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</si>
  <si>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</si>
  <si>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</si>
  <si>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</si>
  <si>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</si>
  <si>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</si>
  <si>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</si>
  <si>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</si>
  <si>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</si>
  <si>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</si>
  <si>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</si>
  <si>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</si>
  <si>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</si>
  <si>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</si>
  <si>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</si>
  <si>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</si>
  <si>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</si>
  <si>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</si>
  <si>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</si>
  <si>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</si>
  <si>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</si>
  <si>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</si>
  <si>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</si>
  <si>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</si>
  <si>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</si>
  <si>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</si>
  <si>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</si>
  <si>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</si>
  <si>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</si>
  <si>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</si>
  <si>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</si>
  <si>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</si>
  <si>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</si>
  <si>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</si>
  <si>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</si>
  <si>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</si>
  <si>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</si>
  <si>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</si>
  <si>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</si>
  <si>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</si>
  <si>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</si>
  <si>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</si>
  <si>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</si>
  <si>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</si>
  <si>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</si>
  <si>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</si>
  <si>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</si>
  <si>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</si>
  <si>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</si>
  <si>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</si>
  <si>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</si>
  <si>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</si>
  <si>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</si>
  <si>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</si>
  <si>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</si>
  <si>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</si>
  <si>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</si>
  <si>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</si>
  <si>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</si>
  <si>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</si>
  <si>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</si>
  <si>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</si>
  <si>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</si>
  <si>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</si>
  <si>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</si>
  <si>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</si>
  <si>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</si>
  <si>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</si>
  <si>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</si>
  <si>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</si>
  <si>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</si>
  <si>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</si>
  <si>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</si>
  <si>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</si>
  <si>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</si>
  <si>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</si>
  <si>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</si>
  <si>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</si>
  <si>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</si>
  <si>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</si>
  <si>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</si>
  <si>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</si>
  <si>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</si>
  <si>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</si>
  <si>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</si>
  <si>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</si>
  <si>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</si>
  <si>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</si>
  <si>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</si>
  <si>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</si>
  <si>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</si>
  <si>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</si>
  <si>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</si>
  <si>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</si>
  <si>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</si>
  <si>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</si>
  <si>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</si>
  <si>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</si>
  <si>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</si>
  <si>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</si>
  <si>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</si>
  <si>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</si>
  <si>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</si>
  <si>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</si>
  <si>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</si>
  <si>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</si>
  <si>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</si>
  <si>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</si>
  <si>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</si>
  <si>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</si>
  <si>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</si>
  <si>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</si>
  <si>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</si>
  <si>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</si>
  <si>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</si>
  <si>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</si>
  <si>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</si>
  <si>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</si>
  <si>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</si>
  <si>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</si>
  <si>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</si>
  <si>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</si>
  <si>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</si>
  <si>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</si>
  <si>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</si>
  <si>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</si>
  <si>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</si>
  <si>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</si>
  <si>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</si>
  <si>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</si>
  <si>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</si>
  <si>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</si>
  <si>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</si>
  <si>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</si>
  <si>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</si>
  <si>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</si>
  <si>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</si>
  <si>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</si>
  <si>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</si>
  <si>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</si>
  <si>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</si>
  <si>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</si>
  <si>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</si>
  <si>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</si>
  <si>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</si>
  <si>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</si>
  <si>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</si>
  <si>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</si>
  <si>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</si>
  <si>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</si>
  <si>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</si>
  <si>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</si>
  <si>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</si>
  <si>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</si>
  <si>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</si>
  <si>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</si>
  <si>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</si>
  <si>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</si>
  <si>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</si>
  <si>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</si>
  <si>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</si>
  <si>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</si>
  <si>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</si>
  <si>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</si>
  <si>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</si>
  <si>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</si>
  <si>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</si>
  <si>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</si>
  <si>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</si>
  <si>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</si>
  <si>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</si>
  <si>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</si>
  <si>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</si>
  <si>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</si>
  <si>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</si>
  <si>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</si>
  <si>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</si>
  <si>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</si>
  <si>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</si>
  <si>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</si>
  <si>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</si>
  <si>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</si>
  <si>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</si>
  <si>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</si>
  <si>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</si>
  <si>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</si>
  <si>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</si>
  <si>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</si>
  <si>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</si>
  <si>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</si>
  <si>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</si>
  <si>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</si>
  <si>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</si>
  <si>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</si>
  <si>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</si>
  <si>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</si>
  <si>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</si>
  <si>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</si>
  <si>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</si>
  <si>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</si>
  <si>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</si>
  <si>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</si>
  <si>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</si>
  <si>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</si>
  <si>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</si>
  <si>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</si>
  <si>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</si>
  <si>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</si>
  <si>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</si>
  <si>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</si>
  <si>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</si>
  <si>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</si>
  <si>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</si>
  <si>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</si>
  <si>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</si>
  <si>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</si>
  <si>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</si>
  <si>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</si>
  <si>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</si>
  <si>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</si>
  <si>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</si>
  <si>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</si>
  <si>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</si>
  <si>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</si>
  <si>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</si>
  <si>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</si>
  <si>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</si>
  <si>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</si>
  <si>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</si>
  <si>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</si>
  <si>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</si>
  <si>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</si>
  <si>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</si>
  <si>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</si>
  <si>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</si>
  <si>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</si>
  <si>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</si>
  <si>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</si>
  <si>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</si>
  <si>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</si>
  <si>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</si>
  <si>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</si>
  <si>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</si>
  <si>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</si>
  <si>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</si>
  <si>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</si>
  <si>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</si>
  <si>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</si>
  <si>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</si>
  <si>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</si>
  <si>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</si>
  <si>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</si>
  <si>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</si>
  <si>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</si>
  <si>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</si>
  <si>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</si>
  <si>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</si>
  <si>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</si>
  <si>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</si>
  <si>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</si>
  <si>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</si>
  <si>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</si>
  <si>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</si>
  <si>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</si>
  <si>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</si>
  <si>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</si>
  <si>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</si>
  <si>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</si>
  <si>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</si>
  <si>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</si>
  <si>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</si>
  <si>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</si>
  <si>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</si>
  <si>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</si>
  <si>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</si>
  <si>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</si>
  <si>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</si>
  <si>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</si>
  <si>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</si>
  <si>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</si>
  <si>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</si>
  <si>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</si>
  <si>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</si>
  <si>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</si>
  <si>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</si>
  <si>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</si>
  <si>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</si>
  <si>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</si>
  <si>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</si>
  <si>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</si>
  <si>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</si>
  <si>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</si>
  <si>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</si>
  <si>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</si>
  <si>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</si>
  <si>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</si>
  <si>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</si>
  <si>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</si>
  <si>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</si>
  <si>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</si>
  <si>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</si>
  <si>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</si>
  <si>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</si>
  <si>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</si>
  <si>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</si>
  <si>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</si>
  <si>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</si>
  <si>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</si>
  <si>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</si>
  <si>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</si>
  <si>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</si>
  <si>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</si>
  <si>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</si>
  <si>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</si>
  <si>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</si>
  <si>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</si>
  <si>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</si>
  <si>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</si>
  <si>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</si>
  <si>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</si>
  <si>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</si>
  <si>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</si>
  <si>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</si>
  <si>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</si>
  <si>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</si>
  <si>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</si>
  <si>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</si>
  <si>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</si>
  <si>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</si>
  <si>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</si>
  <si>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</si>
  <si>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</si>
  <si>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</si>
  <si>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</si>
  <si>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</si>
  <si>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</si>
  <si>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</si>
  <si>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</si>
  <si>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</si>
  <si>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</si>
  <si>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</si>
  <si>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</si>
  <si>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</si>
  <si>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</si>
  <si>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</si>
  <si>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</si>
  <si>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</si>
  <si>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</si>
  <si>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</si>
  <si>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</si>
  <si>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</si>
  <si>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</si>
  <si>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</si>
  <si>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</si>
  <si>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</si>
  <si>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</si>
  <si>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</si>
  <si>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</si>
  <si>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</si>
  <si>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</si>
  <si>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</si>
  <si>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</si>
  <si>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</si>
  <si>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</si>
  <si>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</si>
  <si>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</si>
  <si>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</si>
  <si>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</si>
  <si>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</si>
  <si>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</si>
  <si>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</si>
  <si>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</si>
  <si>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</si>
  <si>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</si>
  <si>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</si>
  <si>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</si>
  <si>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</si>
  <si>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</si>
  <si>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</si>
  <si>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</si>
  <si>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</si>
  <si>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</si>
  <si>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</si>
  <si>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</si>
  <si>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</si>
  <si>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</si>
  <si>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</si>
  <si>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</si>
  <si>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</si>
  <si>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</si>
  <si>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</si>
  <si>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</si>
  <si>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</si>
  <si>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</si>
  <si>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</si>
  <si>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</si>
  <si>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</si>
  <si>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</si>
  <si>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</si>
  <si>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</si>
  <si>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</si>
  <si>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</si>
  <si>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</si>
  <si>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</si>
  <si>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</si>
  <si>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</si>
  <si>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</si>
  <si>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</si>
  <si>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</si>
  <si>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</si>
  <si>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</si>
  <si>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</si>
  <si>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</si>
  <si>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</si>
  <si>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</si>
  <si>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</si>
  <si>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</si>
  <si>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</si>
  <si>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</si>
  <si>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</si>
  <si>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</si>
  <si>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</si>
  <si>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</si>
  <si>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</si>
  <si>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</si>
  <si>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</si>
  <si>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</si>
  <si>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</si>
  <si>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</si>
  <si>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</si>
  <si>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</si>
  <si>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</si>
  <si>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</si>
  <si>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</si>
  <si>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</si>
  <si>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</si>
  <si>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</si>
  <si>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</si>
  <si>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</si>
  <si>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</si>
  <si>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</si>
  <si>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</si>
  <si>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</si>
  <si>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</si>
  <si>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</si>
  <si>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</si>
  <si>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</si>
  <si>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</si>
  <si>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</si>
  <si>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</si>
  <si>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</si>
  <si>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</si>
  <si>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</si>
  <si>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</si>
  <si>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</si>
  <si>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</si>
  <si>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</si>
  <si>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</si>
  <si>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</si>
  <si>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</si>
  <si>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</si>
  <si>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</si>
  <si>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</si>
  <si>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</si>
  <si>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</si>
  <si>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</si>
  <si>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</si>
  <si>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</si>
  <si>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</si>
  <si>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</si>
  <si>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</si>
  <si>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</si>
  <si>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</si>
  <si>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</si>
  <si>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</si>
  <si>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</si>
  <si>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</si>
  <si>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</si>
  <si>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</si>
  <si>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</si>
  <si>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</si>
  <si>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</si>
  <si>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</si>
  <si>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</si>
  <si>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</si>
  <si>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</si>
  <si>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</si>
  <si>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</si>
  <si>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</si>
  <si>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</si>
  <si>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</si>
  <si>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</si>
  <si>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</si>
  <si>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</si>
  <si>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</si>
  <si>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</si>
  <si>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</si>
  <si>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</si>
  <si>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</si>
  <si>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</si>
  <si>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</si>
  <si>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</si>
  <si>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</si>
  <si>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</si>
  <si>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</si>
  <si>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</si>
  <si>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</si>
  <si>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</si>
  <si>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</si>
  <si>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</si>
  <si>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</si>
  <si>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</si>
  <si>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</si>
  <si>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</si>
  <si>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</si>
  <si>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</si>
  <si>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</si>
  <si>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</si>
  <si>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</si>
  <si>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</si>
  <si>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</si>
  <si>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</si>
  <si>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</si>
  <si>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</si>
  <si>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</si>
  <si>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</si>
  <si>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</si>
  <si>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</si>
  <si>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</si>
  <si>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</si>
  <si>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</si>
  <si>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</si>
  <si>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</si>
  <si>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</si>
  <si>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</si>
  <si>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</si>
  <si>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</si>
  <si>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</si>
  <si>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</si>
  <si>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</si>
  <si>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</si>
  <si>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</si>
  <si>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</si>
  <si>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</si>
  <si>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</si>
  <si>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</si>
  <si>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</si>
  <si>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</si>
  <si>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</si>
  <si>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</si>
  <si>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</si>
  <si>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</si>
  <si>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</si>
  <si>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</si>
  <si>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</si>
  <si>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</si>
  <si>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</si>
  <si>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</si>
  <si>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</si>
  <si>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</si>
  <si>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</si>
  <si>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</si>
  <si>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</si>
  <si>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</si>
  <si>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</si>
  <si>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</si>
  <si>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</si>
  <si>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</si>
  <si>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</si>
  <si>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</si>
  <si>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</si>
  <si>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</si>
  <si>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</si>
  <si>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</si>
  <si>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</si>
  <si>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</si>
  <si>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</si>
  <si>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</si>
  <si>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</si>
  <si>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</si>
  <si>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</si>
  <si>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</si>
  <si>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</si>
  <si>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</si>
  <si>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</si>
  <si>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</si>
  <si>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</si>
  <si>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</si>
  <si>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</si>
  <si>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</si>
  <si>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</si>
  <si>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</si>
  <si>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</si>
  <si>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</si>
  <si>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</si>
  <si>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</si>
  <si>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</si>
  <si>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</si>
  <si>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</si>
  <si>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</si>
  <si>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</si>
  <si>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</si>
  <si>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</si>
  <si>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</si>
  <si>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</si>
  <si>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</si>
  <si>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</si>
  <si>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</si>
  <si>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</si>
  <si>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</si>
  <si>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</si>
  <si>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</si>
  <si>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</si>
  <si>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</si>
  <si>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</si>
  <si>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</si>
  <si>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</si>
  <si>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</si>
  <si>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</si>
  <si>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</si>
  <si>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</si>
  <si>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</si>
  <si>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</si>
  <si>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</si>
  <si>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</si>
  <si>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</si>
  <si>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</si>
  <si>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</si>
  <si>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</si>
  <si>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</si>
  <si>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</si>
  <si>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</si>
  <si>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</si>
  <si>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</si>
  <si>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</si>
  <si>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</si>
  <si>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</si>
  <si>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</si>
  <si>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</si>
  <si>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</si>
  <si>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</si>
  <si>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</si>
  <si>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</si>
  <si>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</si>
  <si>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</si>
  <si>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</si>
  <si>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</si>
  <si>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</si>
  <si>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</si>
  <si>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</si>
  <si>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</si>
  <si>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</si>
  <si>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</si>
  <si>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</si>
  <si>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</si>
  <si>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</si>
  <si>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</si>
  <si>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</si>
  <si>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</si>
  <si>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</si>
  <si>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</si>
  <si>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</si>
  <si>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</si>
  <si>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</si>
  <si>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</si>
  <si>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</si>
  <si>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</si>
  <si>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</si>
  <si>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</si>
  <si>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</si>
  <si>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</si>
  <si>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</si>
  <si>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</si>
  <si>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</si>
  <si>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</si>
  <si>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</si>
  <si>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</si>
  <si>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</si>
  <si>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</si>
  <si>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</si>
  <si>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</si>
  <si>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</si>
  <si>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</si>
  <si>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</si>
  <si>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</si>
  <si>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</si>
  <si>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</si>
  <si>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</si>
  <si>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</si>
  <si>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</si>
  <si>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</si>
  <si>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</si>
  <si>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</si>
  <si>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</si>
  <si>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</si>
  <si>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</si>
  <si>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</si>
  <si>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</si>
  <si>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</si>
  <si>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</si>
  <si>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</si>
  <si>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</si>
  <si>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</si>
  <si>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</si>
  <si>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</si>
  <si>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</si>
  <si>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</si>
  <si>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</si>
  <si>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</si>
  <si>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</si>
  <si>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</si>
  <si>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</si>
  <si>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</si>
  <si>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</si>
  <si>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</si>
  <si>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</si>
  <si>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</si>
  <si>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</si>
  <si>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</si>
  <si>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</si>
  <si>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</si>
  <si>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</si>
  <si>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</si>
  <si>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</si>
  <si>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</si>
  <si>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</si>
  <si>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</si>
  <si>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</si>
  <si>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</si>
  <si>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</si>
  <si>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</si>
  <si>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</si>
  <si>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</si>
  <si>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</si>
  <si>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</si>
  <si>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</si>
  <si>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</si>
  <si>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</si>
  <si>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</si>
  <si>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</si>
  <si>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</si>
  <si>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</si>
  <si>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</si>
  <si>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</si>
  <si>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</si>
  <si>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</si>
  <si>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</si>
  <si>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</si>
  <si>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</si>
  <si>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</si>
  <si>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</si>
  <si>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</si>
  <si>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</si>
  <si>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</si>
  <si>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</si>
  <si>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</si>
  <si>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</si>
  <si>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</si>
  <si>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</si>
  <si>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</si>
  <si>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</si>
  <si>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</si>
  <si>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</si>
  <si>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</si>
  <si>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</si>
  <si>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</si>
  <si>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</si>
  <si>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</si>
  <si>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</si>
  <si>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</si>
  <si>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</si>
  <si>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</si>
  <si>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</si>
  <si>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</si>
  <si>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</si>
  <si>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</si>
  <si>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</si>
  <si>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</si>
  <si>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</si>
  <si>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</si>
  <si>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</si>
  <si>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</si>
  <si>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</si>
  <si>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</si>
  <si>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</si>
  <si>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</si>
  <si>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</si>
  <si>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</si>
  <si>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</si>
  <si>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</si>
  <si>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</si>
  <si>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</si>
  <si>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</si>
  <si>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</si>
  <si>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</si>
  <si>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</si>
  <si>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</si>
  <si>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</si>
  <si>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</si>
  <si>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</si>
  <si>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</si>
  <si>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</si>
  <si>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</si>
  <si>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</si>
  <si>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</si>
  <si>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</si>
  <si>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</si>
  <si>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</si>
  <si>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</si>
  <si>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</si>
  <si>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</si>
  <si>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</si>
  <si>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</si>
  <si>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</si>
  <si>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</si>
  <si>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</si>
  <si>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</si>
  <si>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</si>
  <si>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</si>
  <si>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</si>
  <si>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</si>
  <si>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</si>
  <si>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</si>
  <si>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</si>
  <si>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</si>
  <si>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</si>
  <si>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</si>
  <si>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</si>
  <si>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</si>
  <si>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</si>
  <si>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</si>
  <si>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</si>
  <si>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</si>
  <si>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</si>
  <si>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</si>
  <si>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</si>
  <si>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</si>
  <si>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</si>
  <si>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</si>
  <si>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</si>
  <si>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</si>
  <si>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</si>
  <si>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</si>
  <si>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</si>
  <si>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</si>
  <si>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</si>
  <si>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</si>
  <si>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</si>
  <si>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</si>
  <si>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</si>
  <si>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</si>
  <si>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</si>
  <si>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</si>
  <si>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</si>
  <si>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</si>
  <si>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</si>
  <si>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</si>
  <si>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</si>
  <si>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</si>
  <si>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</si>
  <si>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</si>
  <si>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</si>
  <si>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</si>
  <si>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</si>
  <si>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</si>
  <si>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</si>
  <si>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</si>
  <si>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</si>
  <si>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</si>
  <si>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</si>
  <si>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</si>
  <si>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</si>
  <si>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</si>
  <si>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</si>
  <si>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</si>
  <si>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</si>
  <si>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</si>
  <si>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</si>
  <si>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</si>
  <si>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</si>
  <si>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</si>
  <si>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</si>
  <si>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</si>
  <si>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</si>
  <si>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</si>
  <si>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</si>
  <si>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</si>
  <si>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</si>
  <si>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</si>
  <si>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</si>
  <si>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</si>
  <si>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</si>
  <si>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</si>
  <si>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</si>
  <si>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</si>
  <si>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</si>
  <si>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</si>
  <si>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</si>
  <si>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</si>
  <si>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</si>
  <si>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</si>
  <si>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</si>
  <si>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</si>
  <si>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</si>
  <si>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</si>
  <si>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</si>
  <si>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</si>
  <si>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</si>
  <si>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</si>
  <si>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</si>
  <si>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</si>
  <si>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</si>
  <si>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</si>
  <si>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</si>
  <si>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</si>
  <si>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</si>
  <si>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</si>
  <si>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</si>
  <si>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</si>
  <si>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</si>
  <si>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</si>
  <si>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</si>
  <si>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</si>
  <si>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</si>
  <si>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</si>
  <si>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</si>
  <si>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</si>
  <si>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</si>
  <si>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</si>
  <si>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</si>
  <si>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</si>
  <si>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</si>
  <si>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</si>
  <si>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</si>
  <si>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</si>
  <si>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</si>
  <si>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</si>
  <si>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</si>
  <si>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</si>
  <si>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</si>
  <si>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</si>
  <si>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</si>
  <si>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</si>
  <si>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</si>
  <si>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</si>
  <si>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</si>
  <si>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</si>
  <si>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</si>
  <si>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</si>
  <si>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</si>
  <si>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</si>
  <si>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</si>
  <si>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</si>
  <si>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</si>
  <si>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</si>
  <si>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</si>
  <si>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</si>
  <si>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</si>
  <si>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</si>
  <si>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</si>
  <si>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</si>
  <si>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</si>
  <si>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</si>
  <si>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</si>
  <si>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</si>
  <si>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</si>
  <si>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</si>
  <si>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</si>
  <si>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</si>
  <si>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</si>
  <si>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</si>
  <si>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</si>
  <si>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</si>
  <si>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</si>
  <si>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</si>
  <si>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</si>
  <si>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</si>
  <si>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</si>
  <si>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</si>
  <si>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</si>
  <si>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</si>
  <si>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</si>
  <si>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</si>
  <si>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</si>
  <si>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</si>
  <si>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</si>
  <si>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</si>
  <si>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</si>
  <si>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</si>
  <si>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</si>
  <si>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</si>
  <si>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</si>
  <si>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</si>
  <si>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</si>
  <si>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</si>
  <si>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</si>
  <si>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</si>
  <si>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</si>
  <si>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</si>
  <si>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</si>
  <si>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</si>
  <si>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</si>
  <si>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</si>
  <si>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</si>
  <si>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</si>
  <si>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</si>
  <si>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</si>
  <si>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</si>
  <si>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</si>
  <si>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</si>
  <si>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</si>
  <si>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</si>
  <si>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</si>
  <si>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</si>
  <si>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</si>
  <si>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</si>
  <si>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</si>
  <si>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</si>
  <si>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</si>
  <si>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</si>
  <si>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</si>
  <si>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</si>
  <si>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</si>
  <si>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</si>
  <si>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</si>
  <si>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</si>
  <si>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</si>
  <si>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</si>
  <si>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</si>
  <si>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</si>
  <si>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</si>
  <si>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</si>
  <si>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</si>
  <si>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</si>
  <si>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</si>
  <si>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</si>
  <si>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</si>
  <si>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</si>
  <si>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</si>
  <si>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</si>
  <si>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</si>
  <si>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</si>
  <si>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</si>
  <si>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</si>
  <si>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</si>
  <si>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</si>
  <si>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</si>
  <si>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</si>
  <si>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</si>
  <si>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</si>
  <si>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</si>
  <si>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</si>
  <si>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</si>
  <si>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</si>
  <si>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</si>
  <si>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</si>
  <si>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</si>
  <si>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</si>
  <si>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</si>
  <si>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</si>
  <si>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</si>
  <si>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</si>
  <si>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</si>
  <si>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</si>
  <si>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</si>
  <si>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</si>
  <si>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</si>
  <si>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</si>
  <si>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</si>
  <si>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</si>
  <si>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</si>
  <si>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</si>
  <si>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</si>
  <si>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</si>
  <si>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</si>
  <si>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</si>
  <si>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</si>
  <si>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</si>
  <si>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</si>
  <si>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</si>
  <si>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</si>
  <si>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</si>
  <si>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</si>
  <si>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</si>
  <si>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</si>
  <si>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</si>
  <si>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</si>
  <si>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</si>
  <si>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</si>
  <si>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</si>
  <si>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</si>
  <si>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</si>
  <si>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</si>
  <si>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</si>
  <si>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</si>
  <si>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</si>
  <si>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</si>
  <si>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</si>
  <si>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</si>
  <si>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</si>
  <si>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</si>
  <si>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</si>
  <si>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</si>
  <si>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</si>
  <si>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</si>
  <si>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</si>
  <si>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</si>
  <si>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</si>
  <si>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</si>
  <si>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</si>
  <si>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</si>
  <si>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</si>
  <si>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</si>
  <si>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</si>
  <si>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</si>
  <si>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</si>
  <si>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</si>
  <si>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</si>
  <si>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</si>
  <si>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</si>
  <si>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</si>
  <si>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</si>
  <si>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</si>
  <si>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</si>
  <si>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</si>
  <si>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</si>
  <si>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</si>
  <si>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</si>
  <si>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</si>
  <si>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</si>
  <si>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</si>
  <si>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</si>
  <si>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</si>
  <si>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</si>
  <si>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</si>
  <si>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</si>
  <si>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</si>
  <si>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</si>
  <si>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</si>
  <si>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</si>
  <si>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</si>
  <si>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</si>
  <si>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</si>
  <si>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</si>
  <si>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</si>
  <si>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</si>
  <si>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</si>
  <si>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</si>
  <si>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</si>
  <si>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</si>
  <si>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</si>
  <si>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</si>
  <si>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</si>
  <si>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</si>
  <si>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</si>
  <si>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</si>
  <si>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</si>
  <si>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</si>
  <si>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</si>
  <si>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</si>
  <si>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</si>
  <si>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</si>
  <si>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</si>
  <si>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</si>
  <si>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</si>
  <si>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</si>
  <si>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</si>
  <si>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</si>
  <si>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</si>
  <si>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</si>
  <si>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</si>
  <si>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</si>
  <si>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</si>
  <si>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</si>
  <si>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</si>
  <si>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</si>
  <si>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</si>
  <si>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</si>
  <si>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</si>
  <si>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</si>
  <si>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</si>
  <si>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</si>
  <si>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</si>
  <si>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</si>
  <si>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</si>
  <si>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</si>
  <si>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</si>
  <si>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</si>
  <si>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</si>
  <si>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</si>
  <si>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</si>
  <si>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</si>
  <si>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</si>
  <si>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</si>
  <si>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</si>
  <si>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</si>
  <si>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</si>
  <si>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</si>
  <si>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</si>
  <si>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</si>
  <si>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</si>
  <si>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</si>
  <si>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</si>
  <si>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</si>
  <si>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</si>
  <si>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</si>
  <si>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</si>
  <si>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</si>
  <si>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</si>
  <si>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</si>
  <si>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</si>
  <si>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</si>
  <si>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</si>
  <si>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</si>
  <si>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</si>
  <si>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</si>
  <si>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</si>
  <si>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</si>
  <si>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</si>
  <si>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</si>
  <si>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</si>
  <si>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</si>
  <si>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</si>
  <si>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</si>
  <si>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</si>
  <si>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</si>
  <si>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</si>
  <si>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</si>
  <si>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</si>
  <si>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</si>
  <si>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</si>
  <si>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</si>
  <si>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</si>
  <si>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</si>
  <si>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</si>
  <si>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</si>
  <si>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</si>
  <si>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</si>
  <si>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</si>
  <si>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</si>
  <si>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</si>
  <si>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</si>
  <si>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</si>
  <si>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</si>
  <si>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</si>
  <si>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</si>
  <si>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</si>
  <si>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</si>
  <si>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</si>
  <si>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</si>
  <si>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</si>
  <si>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</si>
  <si>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</si>
  <si>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</si>
  <si>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</si>
  <si>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</si>
  <si>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</si>
  <si>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</si>
  <si>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</si>
  <si>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</si>
  <si>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</si>
  <si>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</si>
  <si>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</si>
  <si>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</si>
  <si>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</si>
  <si>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</si>
  <si>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</si>
  <si>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</si>
  <si>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</si>
  <si>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</si>
  <si>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</si>
  <si>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</si>
  <si>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</si>
  <si>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</si>
  <si>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</si>
  <si>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</si>
  <si>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</si>
  <si>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</si>
  <si>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</si>
  <si>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</si>
  <si>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</si>
  <si>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</si>
  <si>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</si>
  <si>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</si>
  <si>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</si>
  <si>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</si>
  <si>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</si>
  <si>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</si>
  <si>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</si>
  <si>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</si>
  <si>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</si>
  <si>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</si>
  <si>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</si>
  <si>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</si>
  <si>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</si>
  <si>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</si>
  <si>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</si>
  <si>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</si>
  <si>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</si>
  <si>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</si>
  <si>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</si>
  <si>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</si>
  <si>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</si>
  <si>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</si>
  <si>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</si>
  <si>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</si>
  <si>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</si>
  <si>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</si>
  <si>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</si>
  <si>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</si>
  <si>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</si>
  <si>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</si>
  <si>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</si>
  <si>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</si>
  <si>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</si>
  <si>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</si>
  <si>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</si>
  <si>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</si>
  <si>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</si>
  <si>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</si>
  <si>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</si>
  <si>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</si>
  <si>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</si>
  <si>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</si>
  <si>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</si>
  <si>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</si>
  <si>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</si>
  <si>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</si>
  <si>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</si>
  <si>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</si>
  <si>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</si>
  <si>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</si>
  <si>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</si>
  <si>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</si>
  <si>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</si>
  <si>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</si>
  <si>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</si>
  <si>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</si>
  <si>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</si>
  <si>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</si>
  <si>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</si>
  <si>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</si>
  <si>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</si>
  <si>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</si>
  <si>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</si>
  <si>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</si>
  <si>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</si>
  <si>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</si>
  <si>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</si>
  <si>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</si>
  <si>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</si>
  <si>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</si>
  <si>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</si>
  <si>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</si>
  <si>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</si>
  <si>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</si>
  <si>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</si>
  <si>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</si>
  <si>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</si>
  <si>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</si>
  <si>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</si>
  <si>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</si>
  <si>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</si>
  <si>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</si>
  <si>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</si>
  <si>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</si>
  <si>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</si>
  <si>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</si>
  <si>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</si>
  <si>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</si>
  <si>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</si>
  <si>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</si>
  <si>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</si>
  <si>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</si>
  <si>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</si>
  <si>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</si>
  <si>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</si>
  <si>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</si>
  <si>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</si>
  <si>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</si>
  <si>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</si>
  <si>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</si>
  <si>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</si>
  <si>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</si>
  <si>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</si>
  <si>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</si>
  <si>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</si>
  <si>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</si>
  <si>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</si>
  <si>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</si>
  <si>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</si>
  <si>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</si>
  <si>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</si>
  <si>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</si>
  <si>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</si>
  <si>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</si>
  <si>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</si>
  <si>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</si>
  <si>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</si>
  <si>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</si>
  <si>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</si>
  <si>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</si>
  <si>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</si>
  <si>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</si>
  <si>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</si>
  <si>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</si>
  <si>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</si>
  <si>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</si>
  <si>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</si>
  <si>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</si>
  <si>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</si>
  <si>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</si>
  <si>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</si>
  <si>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</si>
  <si>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</si>
  <si>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</si>
  <si>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</si>
  <si>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</si>
  <si>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</si>
  <si>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</si>
  <si>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</si>
  <si>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</si>
  <si>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</si>
  <si>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</si>
  <si>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</si>
  <si>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</si>
  <si>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</si>
  <si>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</si>
  <si>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</si>
  <si>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</si>
  <si>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</si>
  <si>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</si>
  <si>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</si>
  <si>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</si>
  <si>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</si>
  <si>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</si>
  <si>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</si>
  <si>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</si>
  <si>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</si>
  <si>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</si>
  <si>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</si>
  <si>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</si>
  <si>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</si>
  <si>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</si>
  <si>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</si>
  <si>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</si>
  <si>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</si>
  <si>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</si>
  <si>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</si>
  <si>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</si>
  <si>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</si>
  <si>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</si>
  <si>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</si>
  <si>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</si>
  <si>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</si>
  <si>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</si>
  <si>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</si>
  <si>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</si>
  <si>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</si>
  <si>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</si>
  <si>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</si>
  <si>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</si>
  <si>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</si>
  <si>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</si>
  <si>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</si>
  <si>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</si>
  <si>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</si>
  <si>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</si>
  <si>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</si>
  <si>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</si>
  <si>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</si>
  <si>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</si>
  <si>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</si>
  <si>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</si>
  <si>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</si>
  <si>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</si>
  <si>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</si>
  <si>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</si>
  <si>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</si>
  <si>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</si>
  <si>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</si>
  <si>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</si>
  <si>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</si>
  <si>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</si>
  <si>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</si>
  <si>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</si>
  <si>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</si>
  <si>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</si>
  <si>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</si>
  <si>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</si>
  <si>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</si>
  <si>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</si>
  <si>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</si>
  <si>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</si>
  <si>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</si>
  <si>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</si>
  <si>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</si>
  <si>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</si>
  <si>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</si>
  <si>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</si>
  <si>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</si>
  <si>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</si>
  <si>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</si>
  <si>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</si>
  <si>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</si>
  <si>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</si>
  <si>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</si>
  <si>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</si>
  <si>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</si>
  <si>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</si>
  <si>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</si>
  <si>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</si>
  <si>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</si>
  <si>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</si>
  <si>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</si>
  <si>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</si>
  <si>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</si>
  <si>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</si>
  <si>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</si>
  <si>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</si>
  <si>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</si>
  <si>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</si>
  <si>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</si>
  <si>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</si>
  <si>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</si>
  <si>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</si>
  <si>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</si>
  <si>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</si>
  <si>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</si>
  <si>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</si>
  <si>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</si>
  <si>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</si>
  <si>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</si>
  <si>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</si>
  <si>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</si>
  <si>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</si>
  <si>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</si>
  <si>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</si>
  <si>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</si>
  <si>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</si>
  <si>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</si>
  <si>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</si>
  <si>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</si>
  <si>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</si>
  <si>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</si>
  <si>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</si>
  <si>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</si>
  <si>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</si>
  <si>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</si>
  <si>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</si>
  <si>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</si>
  <si>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</si>
  <si>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</si>
  <si>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</si>
  <si>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</si>
  <si>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</si>
  <si>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</si>
  <si>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</si>
  <si>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</si>
  <si>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</si>
  <si>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</si>
  <si>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</si>
  <si>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</si>
  <si>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</si>
  <si>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</si>
  <si>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</si>
  <si>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</si>
  <si>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</si>
  <si>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</si>
  <si>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</si>
  <si>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</si>
  <si>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</si>
  <si>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</si>
  <si>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</si>
  <si>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</si>
  <si>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</si>
  <si>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</si>
  <si>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</si>
  <si>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</si>
  <si>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</si>
  <si>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</si>
  <si>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</si>
  <si>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</si>
  <si>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</si>
  <si>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</si>
  <si>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</si>
  <si>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</si>
  <si>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</si>
  <si>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</si>
  <si>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</si>
  <si>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</si>
  <si>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</si>
  <si>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</si>
  <si>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</si>
  <si>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</si>
  <si>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</si>
  <si>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</si>
  <si>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</si>
  <si>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</si>
  <si>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</si>
  <si>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</si>
  <si>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</si>
  <si>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</si>
  <si>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</si>
  <si>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</si>
  <si>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</si>
  <si>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</si>
  <si>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</si>
  <si>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</si>
  <si>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</si>
  <si>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</si>
  <si>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</si>
  <si>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</si>
  <si>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</si>
  <si>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</si>
  <si>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</si>
  <si>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</si>
  <si>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</si>
  <si>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</si>
  <si>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</si>
  <si>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</si>
  <si>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</si>
  <si>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</si>
  <si>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</si>
  <si>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</si>
  <si>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</si>
  <si>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</si>
  <si>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</si>
  <si>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</si>
  <si>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</si>
  <si>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</si>
  <si>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</si>
  <si>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</si>
  <si>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</si>
  <si>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</si>
  <si>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</si>
  <si>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</si>
  <si>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</si>
  <si>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</si>
  <si>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</si>
  <si>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</si>
  <si>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</si>
  <si>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</si>
  <si>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</si>
  <si>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</si>
  <si>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</si>
  <si>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</si>
  <si>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</si>
  <si>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</si>
  <si>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</si>
  <si>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</si>
  <si>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</si>
  <si>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</si>
  <si>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</si>
  <si>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</si>
  <si>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</si>
  <si>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</si>
  <si>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</si>
  <si>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</si>
  <si>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</si>
  <si>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</si>
  <si>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</si>
  <si>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</si>
  <si>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</si>
  <si>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</si>
  <si>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</si>
  <si>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</si>
  <si>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</si>
  <si>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</si>
  <si>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</si>
  <si>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</si>
  <si>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</si>
  <si>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</si>
  <si>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</si>
  <si>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</si>
  <si>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</si>
  <si>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</si>
  <si>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</si>
  <si>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</si>
  <si>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</si>
  <si>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</si>
  <si>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</si>
  <si>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</si>
  <si>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</si>
  <si>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</si>
  <si>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</si>
  <si>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</si>
  <si>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</si>
  <si>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</si>
  <si>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</si>
  <si>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</si>
  <si>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</si>
  <si>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</si>
  <si>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</si>
  <si>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</si>
  <si>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</si>
  <si>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</si>
  <si>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</si>
  <si>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</si>
  <si>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</si>
  <si>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</si>
  <si>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</si>
  <si>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</si>
  <si>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</si>
  <si>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</si>
  <si>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</si>
  <si>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</si>
  <si>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</si>
  <si>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</si>
  <si>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</si>
  <si>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</si>
  <si>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</si>
  <si>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</si>
  <si>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</si>
  <si>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</si>
  <si>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</si>
  <si>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</si>
  <si>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</si>
  <si>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</si>
  <si>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</si>
  <si>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</si>
  <si>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</si>
  <si>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</si>
  <si>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</si>
  <si>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</si>
  <si>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</si>
  <si>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</si>
  <si>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</si>
  <si>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</si>
  <si>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</si>
  <si>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</si>
  <si>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</si>
  <si>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</si>
  <si>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</si>
  <si>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</si>
  <si>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</si>
  <si>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</si>
  <si>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</si>
  <si>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</si>
  <si>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</si>
  <si>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</si>
  <si>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</si>
  <si>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</si>
  <si>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</si>
  <si>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</si>
  <si>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</si>
  <si>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</si>
  <si>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</si>
  <si>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</si>
  <si>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</si>
  <si>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</si>
  <si>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</si>
  <si>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</si>
  <si>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</si>
  <si>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</si>
  <si>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</si>
  <si>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</si>
  <si>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</si>
  <si>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</si>
  <si>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</si>
  <si>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</si>
  <si>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</si>
  <si>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</si>
  <si>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</si>
  <si>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</si>
  <si>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</si>
  <si>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</si>
  <si>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</si>
  <si>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</si>
  <si>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</si>
  <si>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</si>
  <si>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</si>
  <si>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</si>
  <si>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</si>
  <si>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</si>
  <si>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</si>
  <si>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</si>
  <si>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</si>
  <si>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</si>
  <si>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</si>
  <si>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</si>
  <si>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</si>
  <si>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</si>
  <si>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</si>
  <si>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</si>
  <si>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</si>
  <si>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</si>
  <si>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</si>
  <si>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</si>
  <si>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</si>
  <si>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</si>
  <si>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</si>
  <si>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</si>
  <si>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</si>
  <si>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</si>
  <si>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</si>
  <si>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</si>
  <si>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</si>
  <si>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</si>
  <si>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</si>
  <si>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</si>
  <si>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</si>
  <si>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</si>
  <si>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</si>
  <si>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</si>
  <si>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</si>
  <si>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</si>
  <si>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</si>
  <si>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</si>
  <si>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</si>
  <si>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</si>
  <si>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</si>
  <si>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</si>
  <si>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</si>
  <si>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</si>
  <si>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</si>
  <si>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</si>
  <si>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</si>
  <si>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</si>
  <si>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</si>
  <si>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</si>
  <si>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</si>
  <si>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</si>
  <si>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</si>
  <si>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</si>
  <si>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</si>
  <si>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</si>
  <si>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</si>
  <si>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</si>
  <si>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</si>
  <si>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</si>
  <si>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</si>
  <si>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</si>
  <si>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</si>
  <si>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</si>
  <si>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</si>
  <si>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</si>
  <si>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</si>
  <si>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</si>
  <si>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</si>
  <si>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</si>
  <si>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</si>
  <si>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</si>
  <si>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</si>
  <si>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</si>
  <si>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</si>
  <si>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</si>
  <si>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</si>
  <si>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</si>
  <si>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</si>
  <si>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</si>
  <si>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</si>
  <si>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</si>
  <si>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</si>
  <si>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</si>
  <si>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</si>
  <si>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</si>
  <si>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</si>
  <si>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</si>
  <si>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</si>
  <si>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</si>
  <si>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</si>
  <si>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</si>
  <si>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</si>
  <si>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</si>
  <si>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</si>
  <si>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</si>
  <si>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</si>
  <si>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</si>
  <si>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</si>
  <si>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</si>
  <si>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</si>
  <si>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</si>
  <si>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</si>
  <si>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</si>
  <si>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</si>
  <si>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</si>
  <si>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</si>
  <si>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</si>
  <si>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</si>
  <si>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</si>
  <si>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</si>
  <si>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</si>
  <si>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</si>
  <si>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</si>
  <si>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</si>
  <si>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</si>
  <si>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</si>
  <si>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</si>
  <si>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</si>
  <si>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</si>
  <si>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</si>
  <si>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</si>
  <si>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</si>
  <si>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</si>
  <si>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</si>
  <si>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</si>
  <si>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</si>
  <si>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</si>
  <si>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</si>
  <si>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</si>
  <si>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</si>
  <si>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</si>
  <si>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</si>
  <si>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</si>
  <si>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</si>
  <si>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</si>
  <si>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</si>
  <si>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</si>
  <si>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</si>
  <si>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</si>
  <si>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</si>
  <si>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</si>
  <si>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</si>
  <si>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</si>
  <si>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</si>
  <si>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</si>
  <si>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</si>
  <si>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</si>
  <si>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</si>
  <si>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</si>
  <si>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</si>
  <si>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</si>
  <si>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</si>
  <si>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</si>
  <si>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</si>
  <si>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</si>
  <si>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</si>
  <si>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</si>
  <si>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</si>
  <si>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</si>
  <si>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</si>
  <si>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</si>
  <si>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</si>
  <si>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</si>
  <si>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</si>
  <si>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</si>
  <si>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</si>
  <si>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</si>
  <si>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</si>
  <si>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</si>
  <si>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</si>
  <si>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</si>
  <si>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</si>
  <si>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</si>
  <si>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</si>
  <si>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</si>
  <si>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</si>
  <si>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</si>
  <si>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</si>
  <si>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</si>
  <si>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</si>
  <si>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</si>
  <si>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</si>
  <si>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</si>
  <si>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</si>
  <si>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</si>
  <si>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</si>
  <si>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</si>
  <si>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</si>
  <si>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</si>
  <si>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</si>
  <si>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</si>
  <si>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</si>
  <si>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</si>
  <si>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</si>
  <si>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</si>
  <si>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</si>
  <si>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</si>
  <si>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</si>
  <si>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</si>
  <si>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</si>
  <si>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</si>
  <si>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</si>
  <si>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</si>
  <si>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</si>
  <si>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</si>
  <si>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</si>
  <si>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</si>
  <si>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</si>
  <si>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</si>
  <si>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</si>
  <si>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</si>
  <si>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</si>
  <si>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</si>
  <si>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</si>
  <si>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</si>
  <si>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</si>
  <si>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</si>
  <si>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</si>
  <si>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</si>
  <si>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</si>
  <si>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</si>
  <si>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</si>
  <si>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</si>
  <si>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</si>
  <si>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</si>
  <si>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</si>
  <si>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</si>
  <si>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</si>
  <si>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</si>
  <si>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</si>
  <si>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</si>
  <si>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</si>
  <si>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</si>
  <si>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</si>
  <si>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</si>
  <si>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</si>
  <si>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</si>
  <si>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</si>
  <si>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</si>
  <si>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</si>
  <si>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</si>
  <si>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</si>
  <si>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</si>
  <si>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</si>
  <si>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</si>
  <si>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</si>
  <si>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</si>
  <si>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</si>
  <si>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</si>
  <si>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</si>
  <si>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</si>
  <si>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</si>
  <si>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</si>
  <si>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</si>
  <si>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</si>
  <si>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</si>
  <si>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</si>
  <si>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</si>
  <si>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</si>
  <si>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</si>
  <si>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</si>
  <si>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</si>
  <si>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</si>
  <si>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</si>
  <si>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</si>
  <si>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</si>
  <si>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</si>
  <si>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</si>
  <si>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</si>
  <si>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</si>
  <si>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</si>
  <si>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</si>
  <si>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</si>
  <si>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</si>
  <si>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</si>
  <si>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</si>
  <si>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</si>
  <si>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</si>
  <si>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</si>
  <si>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</si>
  <si>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</si>
  <si>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</si>
  <si>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</si>
  <si>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</si>
  <si>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</si>
  <si>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</si>
  <si>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</si>
  <si>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</si>
  <si>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</si>
  <si>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</si>
  <si>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</si>
  <si>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</si>
  <si>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</si>
  <si>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</si>
  <si>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</si>
  <si>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</si>
  <si>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</si>
  <si>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</si>
  <si>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</si>
  <si>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</si>
  <si>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</si>
  <si>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</si>
  <si>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</si>
  <si>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</si>
  <si>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</si>
  <si>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</si>
  <si>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</si>
  <si>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</si>
  <si>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</si>
  <si>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</si>
  <si>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</si>
  <si>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</si>
  <si>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</si>
  <si>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</si>
  <si>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</si>
  <si>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</si>
  <si>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</si>
  <si>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</si>
  <si>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</si>
  <si>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</si>
  <si>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</si>
  <si>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</si>
  <si>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</si>
  <si>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</si>
  <si>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</si>
  <si>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</si>
  <si>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</si>
  <si>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</si>
  <si>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</si>
  <si>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</si>
  <si>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</si>
  <si>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</si>
  <si>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</si>
  <si>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</si>
  <si>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</si>
  <si>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</si>
  <si>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</si>
  <si>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</si>
  <si>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</si>
  <si>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</si>
  <si>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</si>
  <si>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</si>
  <si>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</si>
  <si>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</si>
  <si>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</si>
  <si>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</si>
  <si>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</si>
  <si>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</si>
  <si>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</si>
  <si>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</si>
  <si>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</si>
  <si>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</si>
  <si>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</si>
  <si>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</si>
  <si>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</si>
  <si>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</si>
  <si>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</si>
  <si>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</si>
  <si>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</si>
  <si>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</si>
  <si>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</si>
  <si>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</si>
  <si>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</si>
  <si>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</si>
  <si>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</si>
  <si>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</si>
  <si>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</si>
  <si>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</si>
  <si>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</si>
  <si>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</si>
  <si>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</si>
  <si>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</si>
  <si>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</si>
  <si>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</si>
  <si>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</si>
  <si>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</si>
  <si>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</si>
  <si>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</si>
  <si>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</si>
  <si>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</si>
  <si>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</si>
  <si>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</si>
  <si>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</si>
  <si>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</si>
  <si>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</si>
  <si>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</si>
  <si>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</si>
  <si>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</si>
  <si>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</si>
  <si>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</si>
  <si>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</si>
  <si>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</si>
  <si>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</si>
  <si>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</si>
  <si>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</si>
  <si>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</si>
  <si>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</si>
  <si>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</si>
  <si>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</si>
  <si>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</si>
  <si>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</si>
  <si>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</si>
  <si>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</si>
  <si>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</si>
  <si>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</si>
  <si>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</si>
  <si>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</si>
  <si>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</si>
  <si>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</si>
  <si>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</si>
  <si>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</si>
  <si>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</si>
  <si>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</si>
  <si>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</si>
  <si>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</si>
  <si>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</si>
  <si>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</si>
  <si>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</si>
  <si>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</si>
  <si>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</si>
  <si>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</si>
  <si>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</si>
  <si>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</si>
  <si>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</si>
  <si>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</si>
  <si>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</si>
  <si>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</si>
  <si>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</si>
  <si>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</si>
  <si>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</si>
  <si>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</si>
  <si>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</si>
  <si>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</si>
  <si>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</si>
  <si>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</si>
  <si>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</si>
  <si>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</si>
  <si>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</si>
  <si>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</si>
  <si>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</si>
  <si>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</si>
  <si>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</si>
  <si>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</si>
  <si>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</si>
  <si>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</si>
  <si>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</si>
  <si>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</si>
  <si>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</si>
  <si>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</si>
  <si>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</si>
  <si>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</si>
  <si>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</si>
  <si>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</si>
  <si>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</si>
  <si>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</si>
  <si>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</si>
  <si>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</si>
  <si>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</si>
  <si>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</si>
  <si>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</si>
  <si>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</si>
  <si>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</si>
  <si>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</si>
  <si>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</si>
  <si>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</si>
  <si>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</si>
  <si>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</si>
  <si>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</si>
  <si>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</si>
  <si>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</si>
  <si>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</si>
  <si>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</si>
  <si>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</si>
  <si>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</si>
  <si>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</si>
  <si>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</si>
  <si>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</si>
  <si>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</si>
  <si>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</si>
  <si>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</si>
  <si>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</si>
  <si>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</si>
  <si>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</si>
  <si>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</si>
  <si>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</si>
  <si>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</si>
  <si>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</si>
  <si>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</si>
  <si>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</si>
  <si>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</si>
  <si>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</si>
  <si>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</si>
  <si>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</si>
  <si>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</si>
  <si>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</si>
  <si>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</si>
  <si>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</si>
  <si>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</si>
  <si>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</si>
  <si>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</si>
  <si>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</si>
  <si>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</si>
  <si>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</si>
  <si>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</si>
  <si>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</si>
  <si>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</si>
  <si>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</si>
  <si>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</si>
  <si>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</si>
  <si>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</si>
  <si>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</si>
  <si>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</si>
  <si>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</si>
  <si>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</si>
  <si>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</si>
  <si>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</si>
  <si>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</si>
  <si>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</si>
  <si>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</si>
  <si>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</si>
  <si>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</si>
  <si>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</si>
  <si>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</si>
  <si>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</si>
  <si>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</si>
  <si>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</si>
  <si>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</si>
  <si>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</si>
  <si>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</si>
  <si>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</si>
  <si>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</si>
  <si>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</si>
  <si>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</si>
  <si>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</si>
  <si>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</si>
  <si>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</si>
  <si>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</si>
  <si>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</si>
  <si>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</si>
  <si>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</si>
  <si>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</si>
  <si>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</si>
  <si>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</si>
  <si>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</si>
  <si>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</si>
  <si>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</si>
  <si>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</si>
  <si>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</si>
  <si>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</si>
  <si>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</si>
  <si>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</si>
  <si>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</si>
  <si>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</si>
  <si>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</si>
  <si>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</si>
  <si>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</si>
  <si>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</si>
  <si>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</si>
  <si>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</si>
  <si>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</si>
  <si>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</si>
  <si>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</si>
  <si>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</si>
  <si>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</si>
  <si>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</si>
  <si>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</si>
  <si>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</si>
  <si>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</si>
  <si>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</si>
  <si>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</si>
  <si>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</si>
  <si>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</si>
  <si>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</si>
  <si>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</si>
  <si>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</si>
  <si>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</si>
  <si>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</si>
  <si>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</si>
  <si>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</si>
  <si>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</si>
  <si>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</si>
  <si>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</si>
  <si>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</si>
  <si>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</si>
  <si>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</si>
  <si>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</si>
  <si>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</si>
  <si>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</si>
  <si>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</si>
  <si>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</si>
  <si>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</si>
  <si>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</si>
  <si>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</si>
  <si>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</si>
  <si>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</si>
  <si>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</si>
  <si>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</si>
  <si>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</si>
  <si>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</si>
  <si>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</si>
  <si>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</si>
  <si>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</si>
  <si>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</si>
  <si>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</si>
  <si>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</si>
  <si>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</si>
  <si>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</si>
  <si>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</si>
  <si>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</si>
  <si>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</si>
  <si>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</si>
  <si>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</si>
  <si>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</si>
  <si>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</si>
  <si>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</si>
  <si>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</si>
  <si>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</si>
  <si>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</si>
  <si>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</si>
  <si>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</si>
  <si>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</si>
  <si>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</si>
  <si>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</si>
  <si>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</si>
  <si>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</si>
  <si>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</si>
  <si>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</si>
  <si>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</si>
  <si>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</si>
  <si>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</si>
  <si>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</si>
  <si>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</si>
  <si>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</si>
  <si>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</si>
  <si>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</si>
  <si>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</si>
  <si>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</si>
  <si>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</si>
  <si>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</si>
  <si>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</si>
  <si>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</si>
  <si>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</si>
  <si>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</si>
  <si>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</si>
  <si>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</si>
  <si>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</si>
  <si>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</si>
  <si>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</si>
  <si>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</si>
  <si>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</si>
  <si>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</si>
  <si>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</si>
  <si>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</si>
  <si>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</si>
  <si>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</si>
  <si>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</si>
  <si>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</si>
  <si>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</si>
  <si>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</si>
  <si>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</si>
  <si>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</si>
  <si>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</si>
  <si>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</si>
  <si>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</si>
  <si>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</si>
  <si>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</si>
  <si>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</si>
  <si>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</si>
  <si>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</si>
  <si>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</si>
  <si>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</si>
  <si>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</si>
  <si>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</si>
  <si>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</si>
  <si>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</si>
  <si>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</si>
  <si>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</si>
  <si>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</si>
  <si>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</si>
  <si>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</si>
  <si>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</si>
  <si>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</si>
  <si>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</si>
  <si>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</si>
  <si>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</si>
  <si>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</si>
  <si>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</si>
  <si>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</si>
  <si>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</si>
  <si>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</si>
  <si>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</si>
  <si>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</si>
  <si>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</si>
  <si>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</si>
  <si>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</si>
  <si>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</si>
  <si>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</si>
  <si>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</si>
  <si>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</si>
  <si>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</si>
  <si>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</si>
  <si>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</si>
  <si>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</si>
  <si>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</si>
  <si>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</si>
  <si>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</si>
  <si>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</si>
  <si>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</si>
  <si>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</si>
  <si>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</si>
  <si>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</si>
  <si>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</si>
  <si>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</si>
  <si>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</si>
  <si>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</si>
  <si>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</si>
  <si>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</si>
  <si>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</si>
  <si>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</si>
  <si>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</si>
  <si>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</si>
  <si>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</si>
  <si>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</si>
  <si>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</si>
  <si>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</si>
  <si>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</si>
  <si>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</si>
  <si>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</si>
  <si>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</si>
  <si>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</si>
  <si>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</si>
  <si>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</si>
  <si>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</si>
  <si>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</si>
  <si>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</si>
  <si>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</si>
  <si>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</si>
  <si>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</si>
  <si>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</si>
  <si>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</si>
  <si>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</si>
  <si>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</si>
  <si>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</si>
  <si>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</si>
  <si>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</si>
  <si>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</si>
  <si>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</si>
  <si>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</si>
  <si>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</si>
  <si>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</si>
  <si>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</si>
  <si>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</si>
  <si>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</si>
  <si>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</si>
  <si>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</si>
  <si>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</si>
  <si>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</si>
  <si>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</si>
  <si>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</si>
  <si>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</si>
  <si>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</si>
  <si>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</si>
  <si>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</si>
  <si>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</si>
  <si>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</si>
  <si>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</si>
  <si>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</si>
  <si>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</si>
  <si>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</si>
  <si>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</si>
  <si>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</si>
  <si>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</si>
  <si>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</si>
  <si>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</si>
  <si>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</si>
  <si>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</si>
  <si>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</si>
  <si>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</si>
  <si>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</si>
  <si>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</si>
  <si>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</si>
  <si>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</si>
  <si>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</si>
  <si>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</si>
  <si>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</si>
  <si>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</si>
  <si>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</si>
  <si>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</si>
  <si>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</si>
  <si>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</si>
  <si>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</si>
  <si>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</si>
  <si>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</si>
  <si>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</si>
  <si>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</si>
  <si>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</si>
  <si>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</si>
  <si>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</si>
  <si>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</si>
  <si>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</si>
  <si>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</si>
  <si>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</si>
  <si>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</si>
  <si>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</si>
  <si>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</si>
  <si>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</si>
  <si>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</si>
  <si>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</si>
  <si>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</si>
  <si>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</si>
  <si>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</si>
  <si>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</si>
  <si>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</si>
  <si>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</si>
  <si>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</si>
  <si>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</si>
  <si>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</si>
  <si>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</si>
  <si>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</si>
  <si>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</si>
  <si>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</si>
  <si>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</si>
  <si>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</si>
  <si>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</si>
  <si>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</si>
  <si>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</si>
  <si>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</si>
  <si>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</si>
  <si>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</si>
  <si>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</si>
  <si>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</si>
  <si>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</si>
  <si>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</si>
  <si>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</si>
  <si>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</si>
  <si>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</si>
  <si>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</si>
  <si>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</si>
  <si>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</si>
  <si>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</si>
  <si>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</si>
  <si>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</si>
  <si>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</si>
  <si>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</si>
  <si>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</si>
  <si>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</si>
  <si>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</si>
  <si>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</si>
  <si>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</si>
  <si>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</si>
  <si>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</si>
  <si>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</si>
  <si>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</si>
  <si>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</si>
  <si>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</si>
  <si>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</si>
  <si>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</si>
  <si>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</si>
  <si>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</si>
  <si>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</si>
  <si>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</si>
  <si>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</si>
  <si>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</si>
  <si>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</si>
  <si>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</si>
  <si>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</si>
  <si>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</si>
  <si>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</si>
  <si>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</si>
  <si>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</si>
  <si>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</si>
  <si>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</si>
  <si>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</si>
  <si>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</si>
  <si>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</si>
  <si>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</si>
  <si>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</si>
  <si>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</si>
  <si>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</si>
  <si>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</si>
  <si>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</si>
  <si>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</si>
  <si>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</si>
  <si>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</si>
  <si>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</si>
  <si>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</si>
  <si>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</si>
  <si>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</si>
  <si>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</si>
  <si>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</si>
  <si>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</si>
  <si>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</si>
  <si>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</si>
  <si>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</si>
  <si>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</si>
  <si>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</si>
  <si>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</si>
  <si>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</si>
  <si>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</si>
  <si>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</si>
  <si>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</si>
  <si>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</si>
  <si>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</si>
  <si>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</si>
  <si>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</si>
  <si>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</si>
  <si>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</si>
  <si>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</si>
  <si>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</si>
  <si>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</si>
  <si>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</si>
  <si>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</si>
  <si>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</si>
  <si>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</si>
  <si>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</si>
  <si>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</si>
  <si>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</si>
  <si>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</si>
  <si>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</si>
  <si>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</si>
  <si>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</si>
  <si>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</si>
  <si>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</si>
  <si>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</si>
  <si>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</si>
  <si>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</si>
  <si>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</si>
  <si>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</si>
  <si>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</si>
  <si>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</si>
  <si>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</si>
  <si>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</si>
  <si>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</si>
  <si>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</si>
  <si>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</si>
  <si>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</si>
  <si>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</si>
  <si>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</si>
  <si>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</si>
  <si>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</si>
  <si>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</si>
  <si>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</si>
  <si>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</si>
  <si>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</si>
  <si>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</si>
  <si>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</si>
  <si>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</si>
  <si>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</si>
  <si>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</si>
  <si>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</si>
  <si>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</si>
  <si>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</si>
  <si>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</si>
  <si>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</si>
  <si>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</si>
  <si>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</si>
  <si>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</si>
  <si>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</si>
  <si>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</si>
  <si>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</si>
  <si>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</si>
  <si>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</si>
  <si>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</si>
  <si>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</si>
  <si>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</si>
  <si>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</si>
  <si>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</si>
  <si>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</si>
  <si>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</si>
  <si>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</si>
  <si>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</si>
  <si>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</si>
  <si>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</si>
  <si>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</si>
  <si>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</si>
  <si>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</si>
  <si>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</si>
  <si>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</si>
  <si>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</si>
  <si>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</si>
  <si>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</si>
  <si>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</si>
  <si>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</si>
  <si>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</si>
  <si>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</si>
  <si>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</si>
  <si>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</si>
  <si>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</si>
  <si>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</si>
  <si>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</si>
  <si>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</si>
  <si>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</si>
  <si>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</si>
  <si>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</si>
  <si>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</si>
  <si>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</si>
  <si>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</si>
  <si>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</si>
  <si>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</si>
  <si>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</si>
  <si>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</si>
  <si>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</si>
  <si>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</si>
  <si>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</si>
  <si>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</si>
  <si>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</si>
  <si>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</si>
  <si>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</si>
  <si>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</si>
  <si>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</si>
  <si>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</si>
  <si>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</si>
  <si>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</si>
  <si>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</si>
  <si>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</si>
  <si>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</si>
  <si>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</si>
  <si>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</si>
  <si>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</si>
  <si>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</si>
  <si>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</si>
  <si>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</si>
  <si>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</si>
  <si>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</si>
  <si>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</si>
  <si>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</si>
  <si>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</si>
  <si>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</si>
  <si>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</si>
  <si>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</si>
  <si>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</si>
  <si>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</si>
  <si>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</si>
  <si>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</si>
  <si>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</si>
  <si>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</si>
  <si>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</si>
  <si>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</si>
  <si>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</si>
  <si>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</si>
  <si>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</si>
  <si>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</si>
  <si>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</si>
  <si>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</si>
  <si>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</si>
  <si>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</si>
  <si>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</si>
  <si>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</si>
  <si>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</si>
  <si>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</si>
  <si>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</si>
  <si>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</si>
  <si>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</si>
  <si>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</si>
  <si>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</si>
  <si>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</si>
  <si>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</si>
  <si>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</si>
  <si>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</si>
  <si>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</si>
  <si>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</si>
  <si>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</si>
  <si>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</si>
  <si>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</si>
  <si>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</si>
  <si>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</si>
  <si>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</si>
  <si>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</si>
  <si>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</si>
  <si>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</si>
  <si>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</si>
  <si>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</si>
  <si>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</si>
  <si>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</si>
  <si>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</si>
  <si>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</si>
  <si>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</si>
  <si>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</si>
  <si>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</si>
  <si>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</si>
  <si>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</si>
  <si>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</si>
  <si>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</si>
  <si>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</si>
  <si>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</si>
  <si>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</si>
  <si>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</si>
  <si>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</si>
  <si>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</si>
  <si>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</si>
  <si>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</si>
  <si>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</si>
  <si>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</si>
  <si>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</si>
  <si>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</si>
  <si>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</si>
  <si>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</si>
  <si>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</si>
  <si>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</si>
  <si>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</si>
  <si>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</si>
  <si>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</si>
  <si>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</si>
  <si>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</si>
  <si>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</si>
  <si>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</si>
  <si>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</si>
  <si>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</si>
  <si>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</si>
  <si>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</si>
  <si>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</si>
  <si>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</si>
  <si>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</si>
  <si>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</si>
  <si>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</si>
  <si>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</si>
  <si>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</si>
  <si>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</si>
  <si>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</si>
  <si>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</si>
  <si>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</si>
  <si>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</si>
  <si>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</si>
  <si>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</si>
  <si>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</si>
  <si>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</si>
  <si>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</si>
  <si>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</si>
  <si>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</si>
  <si>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</si>
  <si>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</si>
  <si>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</si>
  <si>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</si>
  <si>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</si>
  <si>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</si>
  <si>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</si>
  <si>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</si>
  <si>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</si>
  <si>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</si>
  <si>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</si>
  <si>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</si>
  <si>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</si>
  <si>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</si>
  <si>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</si>
  <si>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</si>
  <si>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</si>
  <si>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</si>
  <si>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</si>
  <si>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</si>
  <si>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</si>
  <si>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</si>
  <si>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</si>
  <si>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</si>
  <si>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</si>
  <si>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</si>
  <si>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</si>
  <si>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</si>
  <si>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</si>
  <si>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</si>
  <si>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</si>
  <si>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</si>
  <si>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</si>
  <si>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</si>
  <si>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</si>
  <si>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</si>
  <si>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</si>
  <si>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</si>
  <si>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</si>
  <si>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</si>
  <si>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</si>
  <si>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</si>
  <si>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</si>
  <si>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</si>
  <si>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</si>
  <si>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</si>
  <si>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</si>
  <si>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</si>
  <si>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</si>
  <si>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</si>
  <si>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</si>
  <si>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</si>
  <si>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</si>
  <si>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</si>
  <si>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</si>
  <si>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</si>
  <si>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</si>
  <si>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</si>
  <si>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</si>
  <si>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</si>
  <si>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</si>
  <si>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</si>
  <si>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</si>
  <si>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</si>
  <si>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</si>
  <si>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</si>
  <si>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</si>
  <si>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</si>
  <si>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</si>
  <si>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</si>
  <si>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</si>
  <si>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</si>
  <si>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</si>
  <si>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</si>
  <si>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</si>
  <si>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</si>
  <si>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</si>
  <si>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</si>
  <si>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</si>
  <si>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</si>
  <si>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</si>
  <si>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</si>
  <si>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</si>
  <si>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</si>
  <si>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</si>
  <si>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</si>
  <si>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</si>
  <si>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</si>
  <si>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</si>
  <si>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</si>
  <si>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</si>
  <si>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</si>
  <si>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</si>
  <si>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</si>
  <si>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</si>
  <si>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</si>
  <si>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</si>
  <si>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</si>
  <si>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</si>
  <si>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</si>
  <si>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</si>
  <si>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</si>
  <si>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</si>
  <si>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</si>
  <si>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</si>
  <si>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</si>
  <si>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</si>
  <si>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</si>
  <si>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</si>
  <si>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</si>
  <si>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</si>
  <si>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</si>
  <si>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</si>
  <si>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</si>
  <si>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</si>
  <si>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</si>
  <si>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</si>
  <si>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</si>
  <si>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</si>
  <si>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</si>
  <si>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</si>
  <si>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</si>
  <si>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</si>
  <si>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</si>
  <si>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</si>
  <si>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</si>
  <si>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</si>
  <si>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</si>
  <si>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</si>
  <si>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</si>
  <si>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</si>
  <si>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</si>
  <si>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</si>
  <si>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</si>
  <si>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</si>
  <si>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</si>
  <si>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</si>
  <si>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</si>
  <si>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</si>
  <si>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</si>
  <si>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</si>
  <si>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</si>
  <si>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</si>
  <si>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</si>
  <si>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</si>
  <si>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</si>
  <si>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</si>
  <si>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</si>
  <si>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</si>
  <si>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</si>
  <si>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</si>
  <si>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</si>
  <si>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</si>
  <si>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</si>
  <si>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</si>
  <si>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</si>
  <si>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</si>
  <si>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</si>
  <si>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</si>
  <si>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</si>
  <si>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</si>
  <si>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</si>
  <si>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</si>
  <si>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</si>
  <si>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</si>
  <si>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</si>
  <si>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</si>
  <si>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</si>
  <si>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</si>
  <si>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</si>
  <si>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</si>
  <si>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</si>
  <si>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</si>
  <si>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</si>
  <si>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</si>
  <si>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</si>
  <si>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</si>
  <si>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</si>
  <si>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</si>
  <si>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</si>
  <si>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</si>
  <si>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</si>
  <si>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</si>
  <si>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</si>
  <si>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</si>
  <si>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</si>
  <si>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</si>
  <si>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</si>
  <si>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</si>
  <si>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</si>
  <si>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</si>
  <si>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</si>
  <si>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</si>
  <si>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</si>
  <si>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</si>
  <si>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</si>
  <si>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</si>
  <si>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</si>
  <si>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</si>
  <si>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</si>
  <si>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</si>
  <si>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</si>
  <si>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</si>
  <si>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</si>
  <si>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</si>
  <si>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</si>
  <si>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</si>
  <si>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</si>
  <si>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</si>
  <si>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</si>
  <si>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</si>
  <si>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</si>
  <si>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</si>
  <si>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</si>
  <si>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</si>
  <si>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</si>
  <si>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</si>
  <si>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</si>
  <si>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</si>
  <si>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</si>
  <si>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</si>
  <si>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</si>
  <si>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</si>
  <si>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</si>
  <si>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</si>
  <si>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</si>
  <si>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</si>
  <si>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</si>
  <si>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</si>
  <si>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</si>
  <si>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</si>
  <si>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</si>
  <si>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</si>
  <si>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</si>
  <si>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</si>
  <si>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</si>
  <si>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</si>
  <si>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</si>
  <si>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</si>
  <si>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</si>
  <si>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</si>
  <si>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</si>
  <si>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</si>
  <si>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</si>
  <si>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</si>
  <si>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</si>
  <si>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</si>
  <si>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</si>
  <si>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</si>
  <si>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</si>
  <si>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</si>
  <si>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</si>
  <si>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</si>
  <si>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</si>
  <si>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</si>
  <si>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</si>
  <si>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</si>
  <si>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</si>
  <si>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</si>
  <si>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</si>
  <si>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</si>
  <si>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</si>
  <si>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</si>
  <si>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</si>
  <si>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</si>
  <si>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</si>
  <si>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</si>
  <si>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</si>
  <si>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</si>
  <si>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</si>
  <si>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</si>
  <si>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</si>
  <si>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</si>
  <si>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</si>
  <si>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</si>
  <si>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</si>
  <si>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</si>
  <si>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</si>
  <si>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</si>
  <si>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</si>
  <si>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</si>
  <si>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</si>
  <si>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</si>
  <si>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</si>
  <si>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</si>
  <si>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</si>
  <si>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</si>
  <si>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</si>
  <si>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</si>
  <si>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</si>
  <si>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</si>
  <si>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</si>
  <si>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</si>
  <si>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</si>
  <si>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</si>
  <si>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</si>
  <si>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</si>
  <si>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</si>
  <si>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</si>
  <si>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</si>
  <si>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</si>
  <si>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</si>
  <si>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</si>
  <si>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</si>
  <si>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</si>
  <si>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</si>
  <si>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</si>
  <si>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</si>
  <si>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</si>
  <si>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</si>
  <si>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</si>
  <si>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</si>
  <si>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</si>
  <si>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</si>
  <si>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</si>
  <si>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</si>
  <si>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</si>
  <si>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</si>
  <si>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</si>
  <si>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</si>
  <si>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</si>
  <si>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</si>
  <si>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</si>
  <si>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</si>
  <si>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</si>
  <si>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</si>
  <si>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</si>
  <si>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</si>
  <si>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</si>
  <si>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</si>
  <si>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</si>
  <si>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</si>
  <si>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</si>
  <si>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</si>
  <si>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</si>
  <si>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</si>
  <si>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</si>
  <si>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</si>
  <si>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</si>
  <si>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</si>
  <si>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</si>
  <si>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</si>
  <si>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</si>
  <si>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</si>
  <si>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</si>
  <si>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</si>
  <si>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</si>
  <si>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</si>
  <si>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</si>
  <si>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</si>
  <si>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</si>
  <si>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</si>
  <si>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</si>
  <si>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</si>
  <si>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</si>
  <si>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</si>
  <si>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</si>
  <si>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</si>
  <si>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</si>
  <si>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</si>
  <si>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</si>
  <si>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</si>
  <si>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</si>
  <si>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</si>
  <si>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</si>
  <si>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</si>
  <si>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</si>
  <si>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</si>
  <si>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</si>
  <si>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</si>
  <si>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</si>
  <si>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</si>
  <si>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</si>
  <si>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</si>
  <si>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</si>
  <si>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</si>
  <si>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</si>
  <si>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</si>
  <si>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</si>
  <si>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</si>
  <si>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</si>
  <si>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</si>
  <si>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</si>
  <si>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</si>
  <si>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</si>
  <si>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</si>
  <si>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</si>
  <si>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</si>
  <si>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</si>
  <si>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</si>
  <si>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</si>
  <si>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</si>
  <si>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</si>
  <si>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</si>
  <si>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</si>
  <si>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</si>
  <si>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</si>
  <si>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</si>
  <si>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</si>
  <si>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</si>
  <si>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</si>
  <si>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</si>
  <si>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</si>
  <si>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</si>
  <si>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</si>
  <si>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</si>
  <si>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</si>
  <si>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</si>
  <si>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</si>
  <si>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</si>
  <si>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</si>
  <si>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</si>
  <si>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</si>
  <si>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</si>
  <si>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</si>
  <si>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</si>
  <si>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</si>
  <si>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</si>
  <si>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</si>
  <si>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</si>
  <si>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</si>
  <si>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</si>
  <si>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</si>
  <si>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</si>
  <si>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</si>
  <si>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</si>
  <si>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</si>
  <si>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</si>
  <si>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</si>
  <si>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</si>
  <si>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</si>
  <si>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</si>
  <si>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</si>
  <si>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</si>
  <si>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</si>
  <si>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</si>
  <si>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</si>
  <si>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</si>
  <si>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</si>
  <si>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</si>
  <si>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</si>
  <si>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</si>
  <si>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</si>
  <si>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</si>
  <si>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</si>
  <si>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</si>
  <si>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</si>
  <si>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</si>
  <si>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</si>
  <si>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</si>
  <si>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</si>
  <si>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</si>
  <si>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</si>
  <si>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</si>
  <si>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</si>
  <si>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</si>
  <si>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</si>
  <si>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</si>
  <si>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</si>
  <si>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</si>
  <si>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</si>
  <si>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</si>
  <si>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</si>
  <si>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</si>
  <si>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</si>
  <si>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</si>
  <si>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</si>
  <si>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</si>
  <si>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</si>
  <si>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</si>
  <si>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</si>
  <si>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</si>
  <si>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</si>
  <si>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</si>
  <si>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</si>
  <si>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</si>
  <si>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</si>
  <si>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</si>
  <si>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</si>
  <si>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</si>
  <si>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</si>
  <si>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</si>
  <si>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</si>
  <si>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</si>
  <si>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</si>
  <si>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</si>
  <si>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</si>
  <si>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</si>
  <si>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</si>
  <si>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</si>
  <si>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</si>
  <si>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</si>
  <si>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</si>
  <si>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</si>
  <si>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</si>
  <si>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</si>
  <si>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</si>
  <si>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</si>
  <si>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</si>
  <si>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</si>
  <si>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</si>
  <si>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</si>
  <si>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</si>
  <si>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</si>
  <si>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</si>
  <si>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</si>
  <si>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</si>
  <si>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</si>
  <si>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</si>
  <si>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</si>
  <si>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</si>
  <si>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</si>
  <si>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</si>
  <si>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</si>
  <si>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</si>
  <si>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</si>
  <si>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</si>
  <si>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</si>
  <si>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</si>
  <si>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</si>
  <si>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</si>
  <si>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</si>
  <si>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</si>
  <si>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</si>
  <si>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</si>
  <si>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</si>
  <si>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</si>
  <si>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</si>
  <si>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</si>
  <si>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</si>
  <si>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</si>
  <si>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</si>
  <si>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</si>
  <si>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</si>
  <si>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</si>
  <si>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</si>
  <si>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</si>
  <si>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</si>
  <si>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</si>
  <si>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</si>
  <si>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</si>
  <si>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</si>
  <si>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</si>
  <si>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</si>
  <si>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</si>
  <si>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</si>
  <si>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</si>
  <si>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</si>
  <si>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</si>
  <si>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</si>
  <si>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</si>
  <si>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</si>
  <si>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</si>
  <si>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</si>
  <si>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</si>
  <si>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</si>
  <si>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</si>
  <si>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</si>
  <si>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</si>
  <si>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</si>
  <si>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</si>
  <si>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</si>
  <si>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</si>
  <si>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</si>
  <si>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</si>
  <si>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</si>
  <si>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</si>
  <si>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</si>
  <si>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</si>
  <si>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</si>
  <si>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</si>
  <si>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</si>
  <si>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</si>
  <si>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</si>
  <si>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</si>
  <si>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</si>
  <si>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</si>
  <si>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</si>
  <si>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</si>
  <si>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</si>
  <si>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</si>
  <si>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</si>
  <si>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</si>
  <si>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</si>
  <si>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</si>
  <si>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</si>
  <si>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</si>
  <si>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</si>
  <si>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</si>
  <si>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</si>
  <si>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</si>
  <si>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</si>
  <si>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</si>
  <si>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</si>
  <si>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</si>
  <si>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</si>
  <si>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</si>
  <si>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</si>
  <si>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</si>
  <si>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</si>
  <si>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</si>
  <si>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</si>
  <si>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</si>
  <si>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</si>
  <si>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</si>
  <si>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</si>
  <si>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</si>
  <si>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</si>
  <si>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</si>
  <si>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</si>
  <si>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</si>
  <si>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</si>
  <si>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</si>
  <si>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</si>
  <si>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</si>
  <si>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</si>
  <si>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</si>
  <si>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</si>
  <si>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</si>
  <si>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</si>
  <si>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</si>
  <si>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</si>
  <si>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</si>
  <si>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</si>
  <si>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</si>
  <si>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</si>
  <si>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</si>
  <si>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</si>
  <si>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</si>
  <si>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</si>
  <si>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</si>
  <si>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</si>
  <si>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</si>
  <si>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</si>
  <si>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</si>
  <si>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</si>
  <si>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</si>
  <si>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</si>
  <si>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</si>
  <si>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</si>
  <si>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</si>
  <si>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</si>
  <si>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</si>
  <si>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</si>
  <si>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</si>
  <si>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</si>
  <si>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</si>
  <si>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</si>
  <si>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</si>
  <si>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</si>
  <si>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</si>
  <si>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</si>
  <si>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</si>
  <si>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</si>
  <si>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</si>
  <si>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</si>
  <si>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</si>
  <si>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</si>
  <si>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</si>
  <si>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</si>
  <si>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</si>
  <si>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</si>
  <si>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</si>
  <si>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</si>
  <si>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</si>
  <si>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</si>
  <si>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</si>
  <si>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</si>
  <si>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</si>
  <si>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</si>
  <si>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</si>
  <si>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</si>
  <si>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</si>
  <si>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</si>
  <si>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</si>
  <si>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</si>
  <si>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</si>
  <si>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</si>
  <si>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</si>
  <si>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</si>
  <si>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</si>
  <si>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</si>
  <si>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</si>
  <si>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</si>
  <si>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</si>
  <si>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</si>
  <si>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</si>
  <si>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</si>
  <si>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</si>
  <si>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</si>
  <si>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</si>
  <si>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</si>
  <si>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</si>
  <si>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</si>
  <si>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</si>
  <si>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</si>
  <si>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</si>
  <si>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</si>
  <si>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</si>
  <si>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</si>
  <si>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</si>
  <si>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</si>
  <si>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</si>
  <si>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</si>
  <si>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</si>
  <si>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</si>
  <si>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</si>
  <si>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</si>
  <si>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</si>
  <si>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</si>
  <si>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</si>
  <si>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</si>
  <si>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</si>
  <si>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</si>
  <si>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</si>
  <si>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</si>
  <si>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</si>
  <si>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</si>
  <si>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</si>
  <si>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</si>
  <si>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</si>
  <si>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</si>
  <si>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</si>
  <si>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</si>
  <si>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</si>
  <si>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</si>
  <si>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</si>
  <si>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</si>
  <si>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</si>
  <si>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</si>
  <si>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</si>
  <si>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</si>
  <si>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</si>
  <si>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</si>
  <si>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</si>
  <si>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</si>
  <si>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</si>
  <si>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</si>
  <si>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</si>
  <si>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</si>
  <si>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</si>
  <si>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</si>
  <si>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</si>
  <si>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</si>
  <si>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</si>
  <si>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</si>
  <si>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</si>
  <si>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</si>
  <si>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</si>
  <si>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</si>
  <si>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</si>
  <si>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</si>
  <si>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</si>
  <si>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</si>
  <si>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</si>
  <si>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</si>
  <si>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</si>
  <si>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</si>
  <si>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</si>
  <si>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</si>
  <si>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</si>
  <si>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</si>
  <si>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</si>
  <si>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</si>
  <si>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</si>
  <si>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</si>
  <si>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</si>
  <si>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</si>
  <si>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</si>
  <si>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</si>
  <si>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</si>
  <si>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</si>
  <si>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</si>
  <si>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</si>
  <si>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</si>
  <si>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</si>
  <si>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</si>
  <si>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</si>
  <si>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</si>
  <si>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</si>
  <si>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</si>
  <si>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</si>
  <si>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</si>
  <si>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</si>
  <si>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</si>
  <si>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</si>
  <si>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</si>
  <si>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</si>
  <si>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</si>
  <si>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</si>
  <si>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</si>
  <si>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</si>
  <si>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</si>
  <si>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</si>
  <si>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</si>
  <si>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</si>
  <si>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</si>
  <si>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</si>
  <si>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</si>
  <si>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</si>
  <si>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</si>
  <si>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</si>
  <si>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</si>
  <si>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</si>
  <si>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</si>
  <si>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</si>
  <si>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</si>
  <si>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</si>
  <si>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</si>
  <si>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</si>
  <si>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</si>
  <si>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</si>
  <si>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</si>
  <si>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</si>
  <si>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</si>
  <si>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</si>
  <si>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</si>
  <si>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</si>
  <si>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</si>
  <si>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</si>
  <si>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</si>
  <si>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</si>
  <si>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</si>
  <si>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</si>
  <si>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</si>
  <si>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</si>
  <si>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</si>
  <si>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</si>
  <si>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</si>
  <si>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</si>
  <si>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</si>
  <si>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</si>
  <si>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</si>
  <si>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</si>
  <si>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</si>
  <si>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</si>
  <si>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</si>
  <si>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</si>
  <si>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</si>
  <si>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</si>
  <si>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</si>
  <si>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</si>
  <si>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</si>
  <si>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</si>
  <si>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</si>
  <si>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</si>
  <si>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</si>
  <si>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</si>
  <si>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</si>
  <si>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</si>
  <si>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</si>
  <si>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</si>
  <si>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</si>
  <si>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</si>
  <si>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</si>
  <si>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</si>
  <si>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</si>
  <si>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</si>
  <si>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</si>
  <si>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</si>
  <si>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</si>
  <si>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</si>
  <si>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</si>
  <si>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</si>
  <si>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</si>
  <si>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</si>
  <si>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</si>
  <si>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</si>
  <si>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</si>
  <si>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</si>
  <si>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</si>
  <si>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</si>
  <si>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</si>
  <si>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</si>
  <si>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</si>
  <si>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</si>
  <si>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</si>
  <si>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</si>
  <si>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</si>
  <si>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</si>
  <si>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</si>
  <si>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</si>
  <si>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</si>
  <si>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</si>
  <si>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</si>
  <si>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</si>
  <si>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</si>
  <si>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</si>
  <si>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</si>
  <si>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</si>
  <si>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</si>
  <si>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</si>
  <si>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</si>
  <si>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</si>
  <si>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</si>
  <si>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</si>
  <si>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</si>
  <si>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</si>
  <si>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</si>
  <si>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</si>
  <si>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</si>
  <si>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</si>
  <si>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</si>
  <si>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</si>
  <si>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</si>
  <si>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</si>
  <si>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</si>
  <si>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</si>
  <si>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</si>
  <si>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</si>
  <si>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</si>
  <si>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</si>
  <si>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</si>
  <si>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</si>
  <si>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</si>
  <si>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</si>
  <si>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</si>
  <si>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</si>
  <si>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</si>
  <si>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</si>
  <si>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</si>
  <si>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</si>
  <si>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</si>
  <si>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</si>
  <si>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</si>
  <si>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</si>
  <si>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</si>
  <si>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</si>
  <si>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</si>
  <si>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</si>
  <si>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</si>
  <si>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</si>
  <si>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</si>
  <si>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</si>
  <si>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</si>
  <si>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</si>
  <si>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</si>
  <si>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</si>
  <si>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</si>
  <si>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</si>
  <si>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</si>
  <si>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</si>
  <si>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</si>
  <si>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</si>
  <si>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</si>
  <si>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</si>
  <si>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</si>
  <si>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</si>
  <si>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</si>
  <si>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</si>
  <si>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</si>
  <si>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</si>
  <si>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</si>
  <si>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</si>
  <si>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</si>
  <si>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</si>
  <si>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</si>
  <si>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</si>
  <si>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</si>
  <si>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</si>
  <si>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</si>
  <si>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</si>
  <si>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</si>
  <si>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</si>
  <si>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</si>
  <si>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</si>
  <si>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</si>
  <si>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</si>
  <si>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</si>
  <si>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</si>
  <si>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</si>
  <si>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</si>
  <si>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</si>
  <si>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</si>
  <si>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</si>
  <si>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</si>
  <si>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</si>
  <si>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</si>
  <si>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</si>
  <si>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</si>
  <si>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</si>
  <si>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</si>
  <si>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</si>
  <si>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</si>
  <si>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</si>
  <si>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</si>
  <si>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</si>
  <si>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</si>
  <si>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</si>
  <si>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</si>
  <si>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</si>
  <si>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</si>
  <si>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</si>
  <si>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</si>
  <si>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</si>
  <si>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</si>
  <si>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</si>
  <si>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</si>
  <si>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</si>
  <si>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</si>
  <si>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</si>
  <si>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</si>
  <si>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</si>
  <si>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</si>
  <si>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</si>
  <si>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</si>
  <si>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</si>
  <si>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</si>
  <si>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</si>
  <si>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</si>
  <si>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</si>
  <si>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</si>
  <si>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</si>
  <si>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</si>
  <si>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</si>
  <si>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</si>
  <si>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</si>
  <si>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</si>
  <si>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</si>
  <si>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</si>
  <si>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</si>
  <si>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</si>
  <si>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</si>
  <si>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</si>
  <si>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</si>
  <si>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</si>
  <si>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</si>
  <si>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</si>
  <si>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</si>
  <si>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</si>
  <si>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</si>
  <si>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</si>
  <si>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</si>
  <si>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</si>
  <si>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</si>
  <si>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</si>
  <si>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</si>
  <si>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</si>
  <si>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</si>
  <si>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</si>
  <si>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</si>
  <si>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</si>
  <si>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</si>
  <si>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</si>
  <si>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</si>
  <si>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</si>
  <si>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</si>
  <si>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</si>
  <si>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</si>
  <si>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</si>
  <si>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</si>
  <si>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</si>
  <si>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</si>
  <si>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</si>
  <si>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</si>
  <si>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</si>
  <si>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</si>
  <si>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</si>
  <si>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</si>
  <si>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</si>
  <si>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</si>
  <si>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</si>
  <si>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</si>
  <si>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</si>
  <si>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</si>
  <si>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</si>
  <si>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</si>
  <si>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</si>
  <si>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</si>
  <si>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</si>
  <si>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</si>
  <si>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</si>
  <si>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</si>
  <si>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</si>
  <si>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</si>
  <si>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</si>
  <si>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</si>
  <si>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</si>
  <si>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</si>
  <si>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</si>
  <si>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</si>
  <si>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</si>
  <si>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</si>
  <si>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</si>
  <si>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</si>
  <si>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</si>
  <si>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</si>
  <si>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</si>
  <si>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</si>
  <si>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</si>
  <si>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</si>
  <si>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</si>
  <si>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</si>
  <si>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</si>
  <si>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</si>
  <si>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</si>
  <si>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</si>
  <si>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</si>
  <si>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</si>
  <si>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</si>
  <si>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</si>
  <si>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</si>
  <si>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</si>
  <si>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</si>
  <si>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</si>
  <si>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</si>
  <si>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</si>
  <si>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</si>
  <si>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</si>
  <si>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</si>
  <si>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</si>
  <si>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</si>
  <si>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</si>
  <si>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</si>
  <si>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</si>
  <si>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</si>
  <si>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</si>
  <si>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</si>
  <si>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</si>
  <si>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</si>
  <si>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</si>
  <si>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</si>
  <si>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</si>
  <si>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</si>
  <si>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</si>
  <si>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</si>
  <si>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</si>
  <si>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</si>
  <si>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</si>
  <si>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</si>
  <si>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</si>
  <si>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</si>
  <si>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</si>
  <si>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</si>
  <si>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</si>
  <si>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</si>
  <si>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</si>
  <si>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</si>
  <si>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</si>
  <si>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</si>
  <si>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</si>
  <si>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</si>
  <si>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</si>
  <si>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</si>
  <si>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</si>
  <si>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</si>
  <si>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</si>
  <si>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</si>
  <si>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</si>
  <si>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</si>
  <si>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</si>
  <si>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</si>
  <si>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</si>
  <si>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</si>
  <si>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</si>
  <si>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</si>
  <si>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</si>
  <si>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</si>
  <si>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</si>
  <si>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</si>
  <si>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</si>
  <si>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</si>
  <si>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</si>
  <si>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</si>
  <si>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</si>
  <si>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</si>
  <si>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</si>
  <si>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</si>
  <si>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</si>
  <si>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</si>
  <si>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</si>
  <si>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</si>
  <si>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</si>
  <si>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</si>
  <si>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</si>
  <si>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</si>
  <si>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</si>
  <si>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</si>
  <si>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</si>
  <si>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</si>
  <si>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</si>
  <si>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</si>
  <si>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</si>
  <si>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</si>
  <si>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</si>
  <si>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</si>
  <si>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</si>
  <si>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</si>
  <si>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</si>
  <si>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</si>
  <si>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</si>
  <si>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</si>
  <si>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</si>
  <si>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</si>
  <si>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</si>
  <si>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</si>
  <si>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</si>
  <si>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</si>
  <si>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</si>
  <si>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</si>
  <si>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</si>
  <si>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</si>
  <si>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</si>
  <si>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</si>
  <si>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</si>
  <si>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</si>
  <si>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</si>
  <si>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</si>
  <si>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</si>
  <si>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</si>
  <si>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</si>
  <si>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</si>
  <si>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</si>
  <si>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</si>
  <si>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</si>
  <si>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</si>
  <si>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</si>
  <si>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</si>
  <si>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</si>
  <si>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</si>
  <si>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</si>
  <si>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</si>
  <si>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</si>
  <si>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</si>
  <si>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</si>
  <si>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</si>
  <si>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</si>
  <si>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</si>
  <si>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</si>
  <si>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</si>
  <si>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</si>
  <si>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</si>
  <si>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</si>
  <si>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</si>
  <si>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</si>
  <si>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</si>
  <si>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</si>
  <si>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</si>
  <si>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</si>
  <si>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</si>
  <si>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</si>
  <si>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</si>
  <si>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</si>
  <si>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</si>
  <si>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</si>
  <si>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</si>
  <si>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</si>
  <si>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</si>
  <si>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</si>
  <si>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</si>
  <si>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</si>
  <si>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</si>
  <si>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</si>
  <si>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</si>
  <si>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</si>
  <si>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</si>
  <si>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</si>
  <si>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</si>
  <si>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</si>
  <si>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</si>
  <si>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</si>
  <si>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</si>
  <si>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</si>
  <si>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</si>
  <si>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</si>
  <si>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</si>
  <si>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</si>
  <si>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</si>
  <si>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</si>
  <si>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</si>
  <si>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</si>
  <si>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</si>
  <si>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</si>
  <si>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</si>
  <si>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</si>
  <si>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</si>
  <si>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</si>
  <si>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</si>
  <si>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</si>
  <si>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</si>
  <si>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</si>
  <si>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</si>
  <si>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</si>
  <si>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</si>
  <si>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</si>
  <si>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</si>
  <si>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</si>
  <si>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</si>
  <si>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</si>
  <si>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</si>
  <si>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</si>
  <si>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</si>
  <si>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</si>
  <si>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</si>
  <si>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</si>
  <si>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</si>
  <si>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</si>
  <si>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</si>
  <si>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</si>
  <si>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</si>
  <si>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</si>
  <si>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</si>
  <si>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</si>
  <si>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</si>
  <si>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</si>
  <si>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</si>
  <si>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</si>
  <si>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</si>
  <si>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</si>
  <si>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</si>
  <si>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</si>
  <si>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</si>
  <si>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</si>
  <si>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</si>
  <si>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</si>
  <si>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</si>
  <si>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</si>
  <si>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</si>
  <si>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</si>
  <si>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</si>
  <si>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</si>
  <si>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</si>
  <si>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</si>
  <si>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</si>
  <si>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</si>
  <si>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</si>
  <si>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</si>
  <si>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</si>
  <si>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</si>
  <si>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</si>
  <si>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</si>
  <si>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</si>
  <si>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</si>
  <si>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</si>
  <si>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</si>
  <si>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</si>
  <si>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</si>
  <si>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</si>
  <si>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</si>
  <si>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</si>
  <si>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</si>
  <si>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</si>
  <si>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</si>
  <si>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</si>
  <si>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</si>
  <si>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</si>
  <si>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</si>
  <si>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</si>
  <si>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</si>
  <si>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</si>
  <si>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</si>
  <si>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</si>
  <si>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</si>
  <si>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</si>
  <si>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</si>
  <si>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</si>
  <si>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</si>
  <si>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</si>
  <si>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</si>
  <si>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</si>
  <si>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</si>
  <si>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</si>
  <si>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</si>
  <si>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</si>
  <si>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</si>
  <si>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</si>
  <si>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</si>
  <si>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</si>
  <si>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</si>
  <si>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</si>
  <si>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</si>
  <si>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</si>
  <si>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</si>
  <si>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</si>
  <si>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</si>
  <si>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</si>
  <si>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</si>
  <si>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</si>
  <si>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</si>
  <si>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</si>
  <si>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</si>
  <si>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</si>
  <si>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</si>
  <si>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</si>
  <si>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</si>
  <si>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</si>
  <si>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</si>
  <si>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</si>
  <si>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</si>
  <si>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</si>
  <si>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</si>
  <si>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</si>
  <si>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</si>
  <si>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</si>
  <si>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</si>
  <si>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</si>
  <si>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</si>
  <si>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</si>
  <si>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</si>
  <si>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</si>
  <si>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</si>
  <si>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</si>
  <si>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</si>
  <si>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</si>
  <si>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</si>
  <si>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</si>
  <si>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</si>
  <si>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</si>
  <si>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</si>
  <si>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</si>
  <si>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</si>
  <si>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</si>
  <si>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</si>
  <si>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</si>
  <si>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</si>
  <si>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</si>
  <si>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</si>
  <si>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</si>
  <si>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</si>
  <si>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</si>
  <si>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</si>
  <si>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</si>
  <si>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</si>
  <si>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</si>
  <si>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</si>
  <si>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</si>
  <si>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</si>
  <si>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</si>
  <si>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</si>
  <si>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</si>
  <si>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</si>
  <si>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</si>
  <si>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</si>
  <si>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</si>
  <si>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</si>
  <si>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</si>
  <si>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</si>
  <si>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</si>
  <si>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</si>
  <si>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</si>
  <si>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</si>
  <si>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</si>
  <si>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</si>
  <si>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</si>
  <si>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</si>
  <si>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</si>
  <si>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</si>
  <si>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</si>
  <si>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</si>
  <si>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</si>
  <si>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</si>
  <si>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</si>
  <si>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</si>
  <si>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</si>
  <si>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</si>
  <si>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</si>
  <si>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</si>
  <si>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</si>
  <si>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</si>
  <si>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</si>
  <si>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</si>
  <si>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</si>
  <si>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</si>
  <si>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</si>
  <si>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</si>
  <si>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</si>
  <si>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</si>
  <si>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</si>
  <si>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</si>
  <si>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</si>
  <si>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</si>
  <si>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</si>
  <si>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</si>
  <si>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</si>
  <si>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</si>
  <si>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</si>
  <si>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</si>
  <si>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</si>
  <si>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</si>
  <si>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</si>
  <si>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</si>
  <si>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</si>
  <si>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</si>
  <si>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</si>
  <si>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</si>
  <si>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</si>
  <si>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</si>
  <si>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</si>
  <si>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</si>
  <si>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</si>
  <si>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</si>
  <si>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</si>
  <si>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</si>
  <si>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</si>
  <si>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</si>
  <si>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</si>
  <si>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</si>
  <si>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</si>
  <si>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</si>
  <si>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</si>
  <si>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</si>
  <si>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</si>
  <si>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</si>
  <si>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</si>
  <si>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</si>
  <si>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</si>
  <si>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</si>
  <si>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</si>
  <si>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</si>
  <si>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</si>
  <si>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</si>
  <si>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</si>
  <si>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</si>
  <si>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</si>
  <si>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</si>
  <si>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</si>
  <si>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</si>
  <si>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</si>
  <si>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</si>
  <si>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</si>
  <si>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</si>
  <si>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</si>
  <si>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</si>
  <si>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</si>
  <si>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</si>
  <si>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</si>
  <si>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</si>
  <si>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</si>
  <si>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</si>
  <si>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</si>
  <si>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</si>
  <si>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</si>
  <si>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</si>
  <si>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</si>
  <si>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</si>
  <si>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</si>
  <si>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</si>
  <si>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</si>
  <si>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</si>
  <si>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</si>
  <si>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</si>
  <si>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</si>
  <si>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</si>
  <si>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</si>
  <si>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</si>
  <si>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</si>
  <si>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</si>
  <si>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</si>
  <si>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</si>
  <si>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</si>
  <si>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</si>
  <si>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</si>
  <si>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</si>
  <si>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</si>
  <si>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</si>
  <si>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</si>
  <si>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</si>
  <si>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</si>
  <si>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</si>
  <si>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</si>
  <si>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</si>
  <si>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</si>
  <si>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</si>
  <si>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</si>
  <si>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</si>
  <si>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</si>
  <si>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</si>
  <si>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</si>
  <si>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</si>
  <si>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</si>
  <si>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</si>
  <si>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</si>
  <si>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</si>
  <si>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</si>
  <si>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</si>
  <si>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</si>
  <si>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</si>
  <si>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</si>
  <si>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</si>
  <si>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</si>
  <si>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</si>
  <si>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</si>
  <si>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</si>
  <si>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</si>
  <si>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</si>
  <si>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</si>
  <si>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</si>
  <si>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</si>
  <si>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</si>
  <si>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</si>
  <si>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</si>
  <si>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</si>
  <si>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</si>
  <si>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</si>
  <si>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</si>
  <si>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</si>
  <si>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</si>
  <si>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</si>
  <si>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</si>
  <si>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</si>
  <si>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</si>
  <si>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</si>
  <si>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</si>
  <si>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</si>
  <si>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</si>
  <si>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</si>
  <si>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</si>
  <si>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</si>
  <si>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</si>
  <si>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</si>
  <si>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</si>
  <si>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</si>
  <si>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</si>
  <si>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</si>
  <si>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</si>
  <si>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</si>
  <si>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</si>
  <si>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</si>
  <si>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</si>
  <si>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</si>
  <si>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</si>
  <si>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</si>
  <si>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</si>
  <si>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</si>
  <si>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</si>
  <si>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</si>
  <si>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</si>
  <si>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</si>
  <si>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</si>
  <si>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</si>
  <si>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</si>
  <si>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</si>
  <si>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</si>
  <si>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</si>
  <si>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</si>
  <si>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</si>
  <si>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</si>
  <si>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</si>
  <si>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</si>
  <si>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</si>
  <si>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</si>
  <si>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</si>
  <si>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</si>
  <si>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</si>
  <si>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</si>
  <si>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</si>
  <si>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</si>
  <si>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</si>
  <si>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</si>
  <si>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</si>
  <si>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</si>
  <si>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</si>
  <si>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</si>
  <si>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</si>
  <si>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</si>
  <si>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</si>
  <si>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</si>
  <si>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</si>
  <si>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</si>
  <si>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</si>
  <si>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</si>
  <si>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</si>
  <si>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</si>
  <si>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</si>
  <si>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</si>
  <si>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</si>
  <si>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</si>
  <si>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</si>
  <si>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</si>
  <si>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</si>
  <si>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</si>
  <si>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</si>
  <si>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</si>
  <si>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</si>
  <si>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</si>
  <si>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</si>
  <si>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</si>
  <si>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</si>
  <si>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</si>
  <si>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</si>
  <si>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</si>
  <si>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</si>
  <si>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</si>
  <si>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</si>
  <si>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</si>
  <si>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</si>
  <si>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</si>
  <si>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</si>
  <si>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</si>
  <si>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</si>
  <si>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</si>
  <si>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</si>
  <si>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</si>
  <si>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</si>
  <si>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</si>
  <si>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</si>
  <si>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</si>
  <si>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</si>
  <si>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</si>
  <si>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</si>
  <si>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</si>
  <si>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</si>
  <si>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</si>
  <si>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</si>
  <si>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</si>
  <si>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</si>
  <si>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</si>
  <si>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</si>
  <si>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</si>
  <si>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</si>
  <si>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</si>
  <si>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</si>
  <si>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</si>
  <si>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</si>
  <si>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</si>
  <si>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</si>
  <si>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</si>
  <si>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</si>
  <si>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</si>
  <si>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</si>
  <si>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</si>
  <si>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</si>
  <si>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</si>
  <si>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</si>
  <si>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</si>
  <si>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</si>
  <si>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</si>
  <si>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</si>
  <si>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</si>
  <si>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</si>
  <si>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</si>
  <si>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</si>
  <si>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</si>
  <si>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</si>
  <si>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</si>
  <si>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</si>
  <si>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</si>
  <si>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</si>
  <si>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</si>
  <si>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</si>
  <si>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</si>
  <si>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</si>
  <si>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</si>
  <si>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</si>
  <si>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</si>
  <si>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</si>
  <si>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</si>
  <si>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</si>
  <si>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</si>
  <si>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</si>
  <si>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</si>
  <si>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</si>
  <si>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</si>
  <si>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</si>
  <si>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</si>
  <si>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</si>
  <si>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</si>
  <si>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</si>
  <si>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</si>
  <si>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</si>
  <si>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</si>
  <si>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</si>
  <si>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</si>
  <si>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</si>
  <si>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</si>
  <si>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</si>
  <si>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</si>
  <si>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</si>
  <si>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</si>
  <si>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</si>
  <si>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</si>
  <si>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</si>
  <si>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</si>
  <si>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</si>
  <si>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</si>
  <si>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</si>
  <si>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</si>
  <si>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</si>
  <si>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</si>
  <si>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</si>
  <si>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</si>
  <si>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</si>
  <si>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</si>
  <si>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</si>
  <si>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</si>
  <si>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</si>
  <si>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</si>
  <si>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</si>
  <si>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</si>
  <si>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</si>
  <si>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</si>
  <si>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</si>
  <si>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</si>
  <si>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</si>
  <si>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</si>
  <si>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</si>
  <si>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</si>
  <si>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</si>
  <si>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</si>
  <si>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</si>
  <si>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</si>
  <si>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</si>
  <si>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</si>
  <si>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</si>
  <si>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</si>
  <si>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</si>
  <si>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</si>
  <si>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</si>
  <si>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</si>
  <si>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</si>
  <si>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</si>
  <si>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</si>
  <si>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</si>
  <si>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</si>
  <si>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</si>
  <si>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</si>
  <si>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</si>
  <si>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</si>
  <si>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</si>
  <si>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</si>
  <si>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</si>
  <si>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</si>
  <si>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</si>
  <si>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</si>
  <si>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</si>
  <si>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</si>
  <si>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</si>
  <si>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</si>
  <si>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</si>
  <si>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</si>
  <si>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</si>
  <si>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</si>
  <si>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</si>
  <si>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</si>
  <si>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</si>
  <si>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</si>
  <si>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</si>
  <si>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</si>
  <si>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</si>
  <si>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</si>
  <si>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</si>
  <si>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</si>
  <si>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</si>
  <si>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</si>
  <si>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</si>
  <si>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</si>
  <si>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</si>
  <si>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</si>
  <si>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</si>
  <si>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</si>
  <si>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</si>
  <si>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</si>
  <si>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</si>
  <si>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</si>
  <si>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</si>
  <si>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</si>
  <si>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</si>
  <si>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</si>
  <si>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</si>
  <si>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</si>
  <si>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</si>
  <si>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</si>
  <si>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</si>
  <si>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</si>
  <si>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</si>
  <si>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</si>
  <si>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</si>
  <si>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</si>
  <si>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</si>
  <si>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</si>
  <si>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</si>
  <si>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</si>
  <si>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</si>
  <si>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</si>
  <si>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</si>
  <si>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</si>
  <si>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</si>
  <si>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</si>
  <si>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</si>
  <si>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</si>
  <si>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</si>
  <si>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</si>
  <si>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</si>
  <si>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</si>
  <si>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</si>
  <si>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</si>
  <si>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</si>
  <si>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</si>
  <si>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</si>
  <si>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</si>
  <si>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</si>
  <si>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</si>
  <si>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</si>
  <si>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</si>
  <si>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</si>
  <si>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</si>
  <si>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</si>
  <si>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</si>
  <si>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</si>
  <si>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</si>
  <si>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</si>
  <si>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</si>
  <si>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</si>
  <si>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</si>
  <si>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</si>
  <si>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</si>
  <si>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</si>
  <si>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</si>
  <si>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</si>
  <si>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</si>
  <si>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</si>
  <si>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</si>
  <si>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</si>
  <si>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</si>
  <si>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</si>
  <si>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</si>
  <si>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</si>
  <si>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</si>
  <si>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</si>
  <si>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</si>
  <si>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</si>
  <si>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</si>
  <si>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</si>
  <si>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</si>
  <si>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</si>
  <si>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</si>
  <si>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</si>
  <si>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</si>
  <si>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</si>
  <si>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</si>
  <si>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</si>
  <si>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</si>
  <si>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</si>
  <si>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</si>
  <si>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</si>
  <si>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</si>
  <si>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</si>
  <si>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</si>
  <si>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</si>
  <si>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</si>
  <si>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</si>
  <si>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</si>
  <si>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</si>
  <si>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</si>
  <si>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</si>
  <si>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</si>
  <si>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</si>
  <si>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</si>
  <si>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</si>
  <si>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</si>
  <si>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</si>
  <si>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</si>
  <si>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</si>
  <si>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</si>
  <si>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</si>
  <si>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</si>
  <si>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</si>
  <si>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</si>
  <si>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</si>
  <si>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</si>
  <si>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</si>
  <si>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</si>
  <si>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</si>
  <si>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</si>
  <si>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</si>
  <si>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</si>
  <si>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</si>
  <si>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</si>
  <si>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</si>
  <si>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</si>
  <si>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</si>
  <si>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</si>
  <si>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</si>
  <si>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</si>
  <si>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</si>
  <si>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</si>
  <si>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</si>
  <si>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</si>
  <si>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</si>
  <si>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</si>
  <si>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</si>
  <si>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</si>
  <si>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</si>
  <si>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</si>
  <si>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</si>
  <si>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</si>
  <si>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</si>
  <si>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</si>
  <si>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</si>
  <si>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</si>
  <si>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</si>
  <si>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</si>
  <si>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</si>
  <si>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</si>
  <si>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</si>
  <si>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</si>
  <si>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</si>
  <si>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</si>
  <si>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</si>
  <si>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</si>
  <si>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</si>
  <si>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</si>
  <si>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</si>
  <si>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</si>
  <si>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</si>
  <si>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</si>
  <si>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</si>
  <si>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</si>
  <si>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</si>
  <si>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</si>
  <si>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</si>
  <si>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</si>
  <si>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</si>
  <si>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</si>
  <si>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</si>
  <si>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</si>
  <si>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</si>
  <si>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</si>
  <si>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</si>
  <si>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</si>
  <si>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</si>
  <si>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</si>
  <si>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</si>
  <si>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</si>
  <si>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</si>
  <si>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</si>
  <si>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</si>
  <si>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</si>
  <si>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</si>
  <si>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</si>
  <si>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</si>
  <si>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</si>
  <si>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</si>
  <si>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</si>
  <si>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</si>
  <si>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</si>
  <si>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</si>
  <si>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</si>
  <si>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</si>
  <si>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</si>
  <si>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</si>
  <si>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</si>
  <si>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</si>
  <si>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</si>
  <si>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</si>
  <si>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</si>
  <si>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</si>
  <si>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</si>
  <si>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</si>
  <si>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</si>
  <si>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</si>
  <si>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</si>
  <si>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</si>
  <si>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</si>
  <si>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</si>
  <si>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</si>
  <si>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</si>
  <si>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</si>
  <si>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</si>
  <si>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</si>
  <si>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</si>
  <si>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</si>
  <si>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</si>
  <si>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</si>
  <si>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</si>
  <si>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</si>
  <si>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</si>
  <si>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</si>
  <si>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</si>
  <si>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</si>
  <si>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</si>
  <si>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</si>
  <si>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</si>
  <si>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</si>
  <si>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</si>
  <si>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</si>
  <si>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</si>
  <si>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</si>
  <si>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</si>
  <si>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</si>
  <si>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</si>
  <si>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</si>
  <si>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</si>
  <si>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</si>
  <si>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</si>
  <si>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</si>
  <si>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</si>
  <si>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</si>
  <si>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</si>
  <si>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</si>
  <si>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</si>
  <si>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</si>
  <si>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</si>
  <si>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</si>
  <si>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</si>
  <si>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</si>
  <si>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</si>
  <si>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</si>
  <si>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</si>
  <si>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</si>
  <si>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</si>
  <si>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</si>
  <si>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</si>
  <si>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</si>
  <si>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</si>
  <si>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</si>
  <si>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</si>
  <si>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</si>
  <si>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</si>
  <si>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</si>
  <si>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</si>
  <si>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</si>
  <si>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</si>
  <si>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</si>
  <si>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</si>
  <si>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</si>
  <si>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</si>
  <si>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</si>
  <si>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</si>
  <si>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</si>
  <si>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</si>
  <si>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</si>
  <si>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</si>
  <si>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</si>
  <si>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</si>
  <si>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</si>
  <si>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</si>
  <si>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</si>
  <si>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</si>
  <si>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</si>
  <si>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</si>
  <si>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</si>
  <si>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</si>
  <si>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</si>
  <si>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</si>
  <si>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</si>
  <si>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</si>
  <si>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</si>
  <si>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</si>
  <si>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</si>
  <si>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</si>
  <si>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</si>
  <si>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</si>
  <si>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</si>
  <si>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</si>
  <si>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</si>
  <si>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</si>
  <si>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</si>
  <si>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</si>
  <si>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</si>
  <si>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</si>
  <si>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</si>
  <si>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</si>
  <si>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</si>
  <si>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</si>
  <si>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</si>
  <si>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</si>
  <si>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</si>
  <si>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</si>
  <si>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</si>
  <si>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</si>
  <si>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</si>
  <si>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</si>
  <si>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</si>
  <si>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</si>
  <si>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</si>
  <si>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</si>
  <si>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</si>
  <si>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</si>
  <si>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</si>
  <si>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</si>
  <si>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</si>
  <si>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</si>
  <si>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</si>
  <si>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</si>
  <si>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</si>
  <si>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</si>
  <si>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</si>
  <si>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</si>
  <si>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</si>
  <si>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</si>
  <si>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</si>
  <si>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</si>
  <si>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</si>
  <si>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</si>
  <si>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</si>
  <si>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</si>
  <si>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</si>
  <si>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</si>
  <si>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</si>
  <si>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</si>
  <si>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</si>
  <si>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</si>
  <si>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</si>
  <si>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</si>
  <si>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</si>
  <si>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</si>
  <si>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</si>
  <si>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</si>
  <si>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</si>
  <si>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</si>
  <si>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</si>
  <si>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</si>
  <si>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</si>
  <si>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</si>
  <si>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</si>
  <si>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</si>
  <si>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</si>
  <si>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</si>
  <si>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</si>
  <si>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</si>
  <si>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</si>
  <si>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</si>
  <si>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</si>
  <si>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</si>
  <si>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</si>
  <si>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</si>
  <si>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</si>
  <si>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</si>
  <si>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</si>
  <si>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</si>
  <si>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</si>
  <si>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</si>
  <si>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</si>
  <si>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</si>
  <si>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</si>
  <si>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</si>
  <si>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</si>
  <si>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</si>
  <si>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</si>
  <si>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</si>
  <si>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</si>
  <si>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</si>
  <si>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</si>
  <si>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</si>
  <si>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</si>
  <si>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</si>
  <si>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</si>
  <si>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</si>
  <si>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</si>
  <si>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</si>
  <si>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</si>
  <si>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</si>
  <si>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</si>
  <si>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</si>
  <si>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</si>
  <si>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</si>
  <si>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</si>
  <si>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</si>
  <si>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</si>
  <si>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</si>
  <si>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</si>
  <si>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</si>
  <si>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</si>
  <si>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</si>
  <si>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</si>
  <si>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</si>
  <si>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</si>
  <si>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</si>
  <si>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</si>
  <si>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</si>
  <si>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</si>
  <si>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</si>
  <si>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</si>
  <si>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</si>
  <si>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</si>
  <si>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</si>
  <si>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</si>
  <si>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</si>
  <si>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</si>
  <si>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</si>
  <si>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</si>
  <si>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</si>
  <si>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</si>
  <si>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</si>
  <si>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</si>
  <si>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</si>
  <si>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</si>
  <si>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</si>
  <si>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</si>
  <si>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</si>
  <si>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</si>
  <si>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</si>
  <si>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</si>
  <si>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</si>
  <si>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</si>
  <si>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</si>
  <si>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</si>
  <si>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</si>
  <si>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</si>
  <si>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</si>
  <si>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</si>
  <si>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</si>
  <si>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</si>
  <si>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</si>
  <si>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</si>
  <si>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</si>
  <si>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</si>
  <si>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</si>
  <si>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</si>
  <si>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</si>
  <si>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</si>
  <si>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</si>
  <si>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</si>
  <si>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</si>
  <si>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</si>
  <si>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</si>
  <si>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</si>
  <si>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</si>
  <si>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</si>
  <si>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</si>
  <si>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</si>
  <si>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</si>
  <si>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</si>
  <si>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</si>
  <si>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</si>
  <si>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</si>
  <si>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</si>
  <si>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</si>
  <si>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</si>
  <si>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</si>
  <si>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</si>
  <si>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</si>
  <si>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</si>
  <si>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</si>
  <si>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</si>
  <si>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</si>
  <si>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</si>
  <si>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</si>
  <si>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</si>
  <si>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</si>
  <si>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</si>
  <si>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</si>
  <si>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</si>
  <si>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</si>
  <si>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</si>
  <si>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</si>
  <si>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</si>
  <si>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</si>
  <si>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</si>
  <si>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</si>
  <si>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</si>
  <si>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</si>
  <si>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</si>
  <si>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</si>
  <si>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</si>
  <si>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</si>
  <si>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</si>
  <si>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</si>
  <si>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</si>
  <si>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</si>
  <si>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</si>
  <si>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</si>
  <si>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</si>
  <si>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</si>
  <si>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</si>
  <si>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</si>
  <si>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</si>
  <si>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</si>
  <si>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</si>
  <si>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</si>
  <si>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</si>
  <si>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</si>
  <si>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</si>
  <si>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</si>
  <si>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</si>
  <si>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</si>
  <si>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</si>
  <si>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</si>
  <si>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</si>
  <si>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</si>
  <si>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</si>
  <si>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</si>
  <si>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</si>
  <si>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</si>
  <si>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</si>
  <si>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</si>
  <si>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</si>
  <si>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</si>
  <si>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</si>
  <si>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</si>
  <si>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</si>
  <si>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</si>
  <si>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</si>
  <si>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</si>
  <si>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</si>
  <si>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</si>
  <si>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</si>
  <si>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</si>
  <si>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</si>
  <si>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</si>
  <si>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</si>
  <si>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</si>
  <si>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</si>
  <si>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</si>
  <si>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</si>
  <si>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</si>
  <si>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</si>
  <si>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</si>
  <si>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</si>
  <si>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</si>
  <si>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</si>
  <si>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</si>
  <si>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</si>
  <si>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</si>
  <si>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</si>
  <si>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</si>
  <si>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</si>
  <si>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</si>
  <si>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</si>
  <si>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</si>
  <si>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</si>
  <si>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</si>
  <si>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</si>
  <si>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</si>
  <si>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</si>
  <si>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</si>
  <si>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</si>
  <si>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</si>
  <si>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</si>
  <si>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</si>
  <si>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</si>
  <si>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</si>
  <si>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</si>
  <si>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</si>
  <si>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</si>
  <si>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</si>
  <si>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</si>
  <si>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</si>
  <si>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</si>
  <si>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</si>
  <si>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</si>
  <si>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</si>
  <si>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</si>
  <si>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</si>
  <si>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</si>
  <si>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</si>
  <si>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</si>
  <si>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</si>
  <si>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</si>
  <si>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</si>
  <si>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</si>
  <si>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</si>
  <si>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</si>
  <si>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</si>
  <si>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</si>
  <si>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</si>
  <si>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</si>
  <si>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</si>
  <si>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</si>
  <si>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</si>
  <si>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</si>
  <si>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</si>
  <si>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</si>
  <si>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</si>
  <si>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</si>
  <si>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</si>
  <si>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</si>
  <si>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</si>
  <si>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</si>
  <si>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</si>
  <si>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</si>
  <si>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</si>
  <si>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</si>
  <si>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</si>
  <si>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</si>
  <si>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</si>
  <si>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</si>
  <si>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</si>
  <si>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</si>
  <si>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</si>
  <si>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</si>
  <si>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</si>
  <si>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</si>
  <si>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</si>
  <si>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</si>
  <si>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</si>
  <si>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</si>
  <si>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</si>
  <si>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</si>
  <si>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</si>
  <si>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</si>
  <si>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</si>
  <si>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</si>
  <si>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</si>
  <si>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</si>
  <si>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</si>
  <si>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</si>
  <si>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</si>
  <si>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</si>
  <si>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</si>
  <si>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</si>
  <si>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</si>
  <si>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</si>
  <si>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</si>
  <si>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</si>
  <si>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</si>
  <si>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</si>
  <si>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</si>
  <si>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</si>
  <si>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</si>
  <si>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</si>
  <si>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</si>
  <si>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</si>
  <si>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</si>
  <si>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</si>
  <si>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</si>
  <si>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</si>
  <si>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</si>
  <si>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</si>
  <si>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</si>
  <si>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</si>
  <si>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</si>
  <si>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</si>
  <si>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</si>
  <si>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</si>
  <si>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</si>
  <si>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</si>
  <si>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</si>
  <si>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</si>
  <si>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</si>
  <si>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</si>
  <si>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</si>
  <si>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</si>
  <si>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</si>
  <si>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</si>
  <si>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</si>
  <si>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</si>
  <si>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</si>
  <si>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</si>
  <si>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</si>
  <si>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</si>
  <si>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</si>
  <si>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</si>
  <si>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</si>
  <si>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</si>
  <si>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</si>
  <si>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</si>
  <si>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</si>
  <si>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</si>
  <si>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</si>
  <si>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</si>
  <si>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</si>
  <si>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</si>
  <si>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</si>
  <si>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</si>
  <si>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</si>
  <si>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</si>
  <si>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</si>
  <si>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</si>
  <si>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</si>
  <si>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</si>
  <si>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</si>
  <si>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</si>
  <si>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</si>
  <si>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</si>
  <si>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</si>
  <si>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</si>
  <si>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</si>
  <si>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</si>
  <si>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</si>
  <si>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</si>
  <si>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</si>
  <si>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</si>
  <si>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</si>
  <si>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</si>
  <si>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</si>
  <si>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</si>
  <si>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</si>
  <si>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</si>
  <si>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</si>
  <si>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</si>
  <si>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</si>
  <si>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</si>
  <si>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</si>
  <si>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</si>
  <si>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</si>
  <si>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</si>
  <si>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</si>
  <si>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</si>
  <si>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</si>
  <si>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</si>
  <si>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</si>
  <si>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</si>
  <si>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</si>
  <si>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</si>
  <si>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</si>
  <si>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</si>
  <si>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</si>
  <si>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</si>
  <si>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</si>
  <si>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</si>
  <si>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</si>
  <si>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</si>
  <si>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</si>
  <si>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</si>
  <si>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</si>
  <si>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</si>
  <si>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</si>
  <si>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</si>
  <si>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</si>
  <si>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</si>
  <si>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</si>
  <si>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</si>
  <si>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</si>
  <si>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</si>
  <si>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</si>
  <si>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</si>
  <si>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</si>
  <si>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</si>
  <si>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</si>
  <si>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</si>
  <si>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</si>
  <si>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</si>
  <si>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</si>
  <si>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</si>
  <si>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</si>
  <si>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</si>
  <si>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</si>
  <si>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</si>
  <si>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</si>
  <si>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</si>
  <si>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</si>
  <si>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</si>
  <si>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</si>
  <si>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</si>
  <si>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</si>
  <si>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</si>
  <si>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</si>
  <si>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</si>
  <si>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</si>
  <si>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</si>
  <si>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</si>
  <si>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</si>
  <si>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</si>
  <si>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</si>
  <si>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</si>
  <si>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</si>
  <si>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</si>
  <si>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</si>
  <si>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</si>
  <si>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</si>
  <si>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</si>
  <si>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</si>
  <si>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</si>
  <si>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</si>
  <si>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</si>
  <si>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</si>
  <si>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</si>
  <si>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</si>
  <si>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</si>
  <si>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</si>
  <si>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</si>
  <si>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</si>
  <si>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</si>
  <si>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</si>
  <si>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</si>
  <si>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</si>
  <si>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</si>
  <si>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</si>
  <si>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</si>
  <si>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</si>
  <si>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</si>
  <si>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</si>
  <si>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</si>
  <si>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</si>
  <si>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</si>
  <si>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</si>
  <si>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</si>
  <si>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</si>
  <si>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</si>
  <si>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</si>
  <si>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</si>
  <si>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</si>
  <si>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</si>
  <si>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</si>
  <si>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</si>
  <si>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</si>
  <si>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</si>
  <si>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</si>
  <si>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</si>
  <si>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</si>
  <si>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</si>
  <si>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</si>
  <si>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</si>
  <si>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</si>
  <si>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</si>
  <si>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</si>
  <si>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</si>
  <si>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</si>
  <si>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</si>
  <si>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</si>
  <si>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</si>
  <si>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</si>
  <si>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</si>
  <si>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</si>
  <si>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</si>
  <si>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</si>
  <si>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</si>
  <si>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</si>
  <si>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</si>
  <si>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</si>
  <si>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</si>
  <si>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</si>
  <si>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</si>
  <si>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</si>
  <si>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</si>
  <si>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</si>
  <si>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</si>
  <si>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</si>
  <si>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</si>
  <si>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</si>
  <si>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</si>
  <si>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</si>
  <si>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</si>
  <si>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</si>
  <si>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</si>
  <si>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</si>
  <si>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</si>
  <si>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</si>
  <si>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</si>
  <si>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</si>
  <si>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</si>
  <si>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</si>
  <si>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</si>
  <si>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</si>
  <si>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</si>
  <si>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</si>
  <si>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</si>
  <si>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</si>
  <si>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</si>
  <si>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</si>
  <si>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</si>
  <si>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</si>
  <si>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</si>
  <si>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</si>
  <si>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</si>
  <si>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</si>
  <si>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</si>
  <si>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</si>
  <si>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</si>
  <si>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</si>
  <si>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</si>
  <si>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</si>
  <si>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</si>
  <si>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</si>
  <si>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</si>
  <si>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</si>
  <si>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</si>
  <si>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</si>
  <si>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</si>
  <si>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</si>
  <si>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</si>
  <si>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</si>
  <si>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</si>
  <si>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</si>
  <si>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</si>
  <si>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</si>
  <si>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</si>
  <si>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</si>
  <si>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</si>
  <si>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</si>
  <si>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</si>
  <si>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</si>
  <si>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</si>
  <si>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</si>
  <si>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</si>
  <si>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</si>
  <si>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</si>
  <si>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</si>
  <si>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</si>
  <si>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</si>
  <si>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</si>
  <si>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</si>
  <si>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</si>
  <si>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</si>
  <si>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</si>
  <si>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</si>
  <si>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</si>
  <si>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</si>
  <si>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</si>
  <si>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</si>
  <si>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</si>
  <si>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</si>
  <si>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</si>
  <si>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</si>
  <si>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</si>
  <si>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</si>
  <si>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</si>
  <si>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</si>
  <si>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</si>
  <si>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</si>
  <si>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</si>
  <si>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</si>
  <si>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</si>
  <si>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</si>
  <si>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</si>
  <si>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</si>
  <si>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</si>
  <si>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</si>
  <si>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</si>
  <si>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</si>
  <si>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</si>
  <si>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</si>
  <si>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</si>
  <si>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</si>
  <si>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</si>
  <si>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</si>
  <si>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</si>
  <si>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</si>
  <si>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</si>
  <si>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</si>
  <si>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</si>
  <si>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</si>
  <si>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</si>
  <si>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</si>
  <si>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</si>
  <si>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</si>
  <si>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</si>
  <si>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</si>
  <si>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</si>
  <si>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</si>
  <si>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</si>
  <si>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</si>
  <si>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</si>
  <si>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</si>
  <si>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</si>
  <si>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</si>
  <si>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</si>
  <si>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</si>
  <si>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</si>
  <si>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</si>
  <si>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</si>
  <si>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</si>
  <si>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</si>
  <si>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</si>
  <si>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</si>
  <si>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</si>
  <si>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</si>
  <si>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</si>
  <si>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</si>
  <si>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</si>
  <si>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</si>
  <si>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</si>
  <si>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</si>
  <si>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</si>
  <si>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</si>
  <si>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</si>
  <si>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</si>
  <si>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</si>
  <si>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</si>
  <si>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</si>
  <si>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</si>
  <si>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</si>
  <si>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</si>
  <si>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</si>
  <si>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</si>
  <si>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</si>
  <si>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</si>
  <si>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</si>
  <si>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</si>
  <si>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</si>
  <si>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</si>
  <si>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</si>
  <si>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</si>
  <si>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</si>
  <si>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</si>
  <si>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</si>
  <si>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</si>
  <si>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</si>
  <si>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</si>
  <si>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</si>
  <si>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</si>
  <si>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</si>
  <si>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</si>
  <si>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</si>
  <si>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</si>
  <si>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</si>
  <si>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</si>
  <si>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</si>
  <si>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</si>
  <si>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</si>
  <si>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</si>
  <si>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</si>
  <si>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</si>
  <si>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</si>
  <si>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</si>
  <si>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</si>
  <si>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</si>
  <si>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</si>
  <si>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</si>
  <si>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</si>
  <si>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</si>
  <si>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</si>
  <si>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</si>
  <si>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</si>
  <si>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</si>
  <si>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</si>
  <si>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</si>
  <si>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</si>
  <si>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</si>
  <si>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</si>
  <si>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</si>
  <si>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</si>
  <si>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</si>
  <si>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</si>
  <si>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</si>
  <si>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</si>
  <si>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</si>
  <si>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</si>
  <si>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</si>
  <si>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</si>
  <si>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</si>
  <si>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</si>
  <si>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</si>
  <si>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</si>
  <si>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</si>
  <si>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</si>
  <si>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</si>
  <si>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</si>
  <si>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</si>
  <si>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</si>
  <si>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</si>
  <si>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</si>
  <si>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</si>
  <si>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</si>
  <si>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</si>
  <si>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</si>
  <si>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</si>
  <si>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</si>
  <si>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</si>
  <si>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</si>
  <si>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</si>
  <si>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</si>
  <si>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</si>
  <si>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</si>
  <si>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</si>
  <si>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</si>
  <si>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</si>
  <si>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</si>
  <si>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</si>
  <si>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</si>
  <si>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</si>
  <si>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</si>
  <si>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</si>
  <si>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</si>
  <si>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</si>
  <si>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</si>
  <si>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</si>
  <si>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</si>
  <si>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</si>
  <si>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</si>
  <si>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</si>
  <si>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</si>
  <si>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</si>
  <si>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</si>
  <si>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</si>
  <si>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</si>
  <si>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</si>
  <si>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</si>
  <si>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</si>
  <si>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</si>
  <si>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</si>
  <si>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</si>
  <si>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</si>
  <si>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</si>
  <si>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</si>
  <si>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</si>
  <si>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</si>
  <si>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</si>
  <si>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</si>
  <si>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</si>
  <si>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</si>
  <si>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</si>
  <si>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</si>
  <si>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</si>
  <si>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</si>
  <si>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</si>
  <si>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</si>
  <si>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</si>
  <si>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</si>
  <si>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</si>
  <si>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</si>
  <si>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</si>
  <si>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</si>
  <si>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</si>
  <si>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</si>
  <si>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</si>
  <si>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</si>
  <si>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</si>
  <si>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</si>
  <si>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</si>
  <si>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</si>
  <si>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</si>
  <si>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</si>
  <si>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</si>
  <si>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</si>
  <si>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</si>
  <si>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</si>
  <si>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</si>
  <si>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</si>
  <si>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</si>
  <si>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</si>
  <si>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</si>
  <si>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</si>
  <si>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</si>
  <si>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</si>
  <si>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</si>
  <si>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</si>
  <si>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</si>
  <si>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</si>
  <si>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</si>
  <si>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</si>
  <si>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</si>
  <si>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</si>
  <si>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</si>
  <si>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</si>
  <si>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</si>
  <si>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</si>
  <si>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</si>
  <si>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</si>
  <si>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</si>
  <si>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</si>
  <si>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</si>
  <si>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</si>
  <si>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</si>
  <si>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</si>
  <si>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</si>
  <si>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</si>
  <si>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</si>
  <si>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</si>
  <si>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</si>
  <si>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</si>
  <si>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</si>
  <si>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</si>
  <si>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</si>
  <si>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</si>
  <si>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</si>
  <si>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</si>
  <si>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</si>
  <si>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</si>
  <si>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</si>
  <si>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</si>
  <si>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</si>
  <si>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</si>
  <si>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</si>
  <si>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</si>
  <si>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</si>
  <si>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</si>
  <si>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</si>
  <si>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</si>
  <si>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</si>
  <si>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</si>
  <si>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</si>
  <si>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</si>
  <si>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</si>
  <si>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</si>
  <si>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</si>
  <si>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</si>
  <si>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</si>
  <si>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</si>
  <si>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</si>
  <si>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</si>
  <si>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</si>
  <si>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</si>
  <si>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</si>
  <si>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</si>
  <si>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</si>
  <si>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</si>
  <si>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</si>
  <si>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</si>
  <si>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</si>
  <si>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</si>
  <si>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</si>
  <si>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</si>
  <si>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</si>
  <si>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</si>
  <si>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</si>
  <si>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</si>
  <si>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</si>
  <si>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</si>
  <si>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</si>
  <si>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</si>
  <si>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</si>
  <si>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</si>
  <si>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</si>
  <si>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</si>
  <si>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</si>
  <si>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</si>
  <si>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</si>
  <si>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</si>
  <si>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</si>
  <si>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</si>
  <si>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</si>
  <si>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</si>
  <si>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</si>
  <si>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</si>
  <si>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</si>
  <si>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</si>
  <si>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</si>
  <si>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</si>
  <si>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</si>
  <si>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</si>
  <si>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</si>
  <si>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</si>
  <si>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</si>
  <si>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</si>
  <si>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</si>
  <si>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</si>
  <si>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</si>
  <si>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</si>
  <si>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</si>
  <si>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</si>
  <si>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</si>
  <si>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</si>
  <si>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</si>
  <si>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</si>
  <si>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</si>
  <si>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</si>
  <si>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</si>
  <si>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</si>
  <si>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</si>
  <si>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</si>
  <si>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</si>
  <si>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</si>
  <si>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</si>
  <si>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</si>
  <si>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</si>
  <si>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</si>
  <si>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</si>
  <si>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</si>
  <si>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</si>
  <si>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</si>
  <si>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</si>
  <si>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</si>
  <si>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</si>
  <si>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</si>
  <si>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</si>
  <si>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</si>
  <si>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</si>
  <si>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</si>
  <si>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</si>
  <si>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</si>
  <si>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</si>
  <si>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</si>
  <si>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</si>
  <si>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</si>
  <si>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</si>
  <si>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</si>
  <si>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</si>
  <si>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</si>
  <si>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</si>
  <si>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</si>
  <si>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</si>
  <si>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</si>
  <si>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</si>
  <si>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</si>
  <si>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</si>
  <si>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</si>
  <si>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</si>
  <si>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</si>
  <si>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</si>
  <si>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</si>
  <si>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</si>
  <si>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</si>
  <si>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</si>
  <si>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</si>
  <si>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</si>
  <si>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</si>
  <si>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</si>
  <si>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</si>
  <si>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</si>
  <si>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</si>
  <si>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</si>
  <si>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</si>
  <si>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</si>
  <si>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</si>
  <si>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</si>
  <si>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</si>
  <si>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</si>
  <si>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</si>
  <si>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</si>
  <si>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</si>
  <si>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</si>
  <si>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</si>
  <si>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</si>
  <si>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</si>
  <si>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</si>
  <si>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</si>
  <si>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</si>
  <si>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</si>
  <si>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</si>
  <si>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</si>
  <si>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</si>
  <si>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</si>
  <si>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</si>
  <si>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</si>
  <si>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</si>
  <si>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</si>
  <si>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</si>
  <si>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</si>
  <si>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</si>
  <si>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</si>
  <si>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</si>
  <si>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</si>
  <si>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</si>
  <si>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</si>
  <si>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</si>
  <si>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</si>
  <si>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</si>
  <si>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</si>
  <si>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</si>
  <si>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</si>
  <si>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</si>
  <si>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</si>
  <si>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</si>
  <si>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</si>
  <si>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</si>
  <si>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</si>
  <si>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</si>
  <si>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</si>
  <si>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</si>
  <si>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</si>
  <si>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</si>
  <si>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</si>
  <si>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</si>
  <si>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</si>
  <si>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</si>
  <si>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</si>
  <si>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</si>
  <si>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</si>
  <si>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</si>
  <si>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</si>
  <si>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</si>
  <si>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</si>
  <si>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</si>
  <si>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</si>
  <si>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</si>
  <si>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</si>
  <si>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</si>
  <si>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</si>
  <si>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</si>
  <si>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</si>
  <si>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</si>
  <si>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</si>
  <si>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</si>
  <si>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</si>
  <si>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</si>
  <si>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</si>
  <si>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</si>
  <si>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</si>
  <si>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</si>
  <si>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</si>
  <si>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</si>
  <si>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</si>
  <si>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</si>
  <si>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</si>
  <si>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</si>
  <si>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</si>
  <si>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</si>
  <si>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</si>
  <si>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</si>
  <si>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</si>
  <si>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</si>
  <si>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</si>
  <si>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</si>
  <si>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</si>
  <si>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</si>
  <si>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</si>
  <si>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</si>
  <si>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</si>
  <si>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</si>
  <si>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</si>
  <si>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</si>
  <si>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</si>
  <si>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</si>
  <si>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</si>
  <si>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</si>
  <si>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</si>
  <si>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</si>
  <si>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</si>
  <si>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</si>
  <si>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</si>
  <si>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</si>
  <si>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</si>
  <si>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</si>
  <si>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</si>
  <si>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</si>
  <si>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</si>
  <si>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</si>
  <si>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</si>
  <si>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</si>
  <si>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</si>
  <si>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</si>
  <si>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</si>
  <si>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</si>
  <si>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</si>
  <si>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</si>
  <si>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</si>
  <si>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</si>
  <si>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</si>
  <si>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</si>
  <si>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</si>
  <si>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</si>
  <si>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</si>
  <si>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</si>
  <si>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</si>
  <si>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</si>
  <si>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</si>
  <si>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</si>
  <si>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</si>
  <si>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</si>
  <si>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</si>
  <si>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</si>
  <si>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</si>
  <si>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</si>
  <si>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</si>
  <si>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</si>
  <si>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</si>
  <si>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</si>
  <si>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</si>
  <si>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</si>
  <si>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</si>
  <si>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</si>
  <si>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</si>
  <si>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</si>
  <si>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</si>
  <si>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</si>
  <si>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</si>
  <si>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</si>
  <si>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</si>
  <si>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</si>
  <si>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</si>
  <si>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</si>
  <si>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</si>
  <si>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</si>
  <si>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</si>
  <si>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</si>
  <si>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</si>
  <si>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</si>
  <si>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</si>
  <si>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</si>
  <si>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</si>
  <si>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</si>
  <si>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</si>
  <si>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</si>
  <si>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</si>
  <si>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</si>
  <si>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</si>
  <si>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</si>
  <si>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</si>
  <si>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</si>
  <si>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</si>
  <si>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</si>
  <si>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</si>
  <si>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</si>
  <si>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</si>
  <si>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</si>
  <si>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</si>
  <si>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</si>
  <si>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</si>
  <si>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</si>
  <si>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</si>
  <si>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</si>
  <si>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</si>
  <si>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</si>
  <si>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</si>
  <si>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</si>
  <si>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</si>
  <si>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</si>
  <si>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</si>
  <si>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</si>
  <si>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</si>
  <si>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</si>
  <si>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</si>
  <si>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</si>
  <si>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</si>
  <si>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</si>
  <si>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</si>
  <si>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</si>
  <si>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</si>
  <si>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</si>
  <si>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</si>
  <si>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</si>
  <si>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</si>
  <si>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</si>
  <si>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</si>
  <si>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</si>
  <si>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</si>
  <si>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</si>
  <si>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</si>
  <si>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</si>
  <si>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</si>
  <si>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</si>
  <si>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</si>
  <si>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</si>
  <si>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</si>
  <si>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</si>
  <si>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</si>
  <si>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</si>
  <si>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</si>
  <si>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</si>
  <si>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</si>
  <si>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</si>
  <si>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</si>
  <si>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</si>
  <si>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</si>
  <si>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</si>
  <si>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</si>
  <si>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</si>
  <si>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</si>
  <si>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</si>
  <si>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</si>
  <si>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</si>
  <si>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</si>
  <si>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</si>
  <si>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</si>
  <si>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</si>
  <si>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</si>
  <si>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</si>
  <si>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</si>
  <si>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</si>
  <si>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</si>
  <si>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</si>
  <si>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</si>
  <si>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</si>
  <si>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</si>
  <si>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</si>
  <si>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</si>
  <si>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</si>
  <si>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</si>
  <si>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</si>
  <si>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</si>
  <si>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</si>
  <si>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</si>
  <si>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</si>
  <si>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</si>
  <si>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</si>
  <si>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</si>
  <si>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</si>
  <si>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</si>
  <si>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</si>
  <si>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</si>
  <si>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</si>
  <si>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</si>
  <si>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</si>
  <si>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</si>
  <si>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</si>
  <si>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</si>
  <si>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</si>
  <si>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</si>
  <si>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</si>
  <si>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</si>
  <si>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</si>
  <si>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</si>
  <si>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</si>
  <si>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</si>
  <si>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</si>
  <si>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</si>
  <si>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</si>
  <si>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</si>
  <si>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</si>
  <si>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</si>
  <si>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</si>
  <si>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</si>
  <si>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</si>
  <si>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</si>
  <si>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</si>
  <si>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</si>
  <si>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</si>
  <si>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</si>
  <si>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</si>
  <si>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</si>
  <si>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</si>
  <si>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</si>
  <si>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</si>
  <si>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</si>
  <si>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</si>
  <si>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</si>
  <si>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</si>
  <si>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</si>
  <si>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</si>
  <si>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</si>
  <si>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</si>
  <si>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</si>
  <si>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</si>
  <si>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</si>
  <si>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</si>
  <si>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</si>
  <si>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</si>
  <si>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</si>
  <si>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</si>
  <si>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</si>
  <si>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</si>
  <si>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</si>
  <si>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</si>
  <si>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</si>
  <si>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</si>
  <si>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</si>
  <si>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</si>
  <si>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</si>
  <si>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</si>
  <si>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</si>
  <si>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</si>
  <si>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</si>
  <si>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</si>
  <si>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</si>
  <si>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</si>
  <si>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</si>
  <si>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</si>
  <si>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</si>
  <si>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</si>
  <si>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</si>
  <si>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</si>
  <si>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</si>
  <si>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</si>
  <si>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</si>
  <si>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</si>
  <si>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</si>
  <si>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</si>
  <si>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</si>
  <si>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</si>
  <si>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</si>
  <si>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</si>
  <si>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</si>
  <si>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</si>
  <si>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</si>
  <si>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</si>
  <si>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</si>
  <si>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</si>
  <si>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</si>
  <si>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</si>
  <si>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</si>
  <si>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</si>
  <si>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</si>
  <si>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</si>
  <si>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</si>
  <si>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</si>
  <si>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</si>
  <si>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</si>
  <si>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</si>
  <si>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</si>
  <si>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</si>
  <si>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</si>
  <si>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</si>
  <si>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</si>
  <si>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</si>
  <si>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</si>
  <si>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</si>
  <si>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</si>
  <si>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</si>
  <si>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</si>
  <si>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</si>
  <si>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</si>
  <si>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</si>
  <si>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</si>
  <si>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</si>
  <si>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</si>
  <si>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</si>
  <si>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</si>
  <si>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</si>
  <si>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</si>
  <si>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</si>
  <si>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</si>
  <si>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</si>
  <si>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</si>
  <si>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</si>
  <si>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</si>
  <si>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</si>
  <si>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</si>
  <si>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</si>
  <si>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</si>
  <si>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</si>
  <si>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</si>
  <si>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</si>
  <si>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</si>
  <si>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</si>
  <si>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</si>
  <si>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</si>
  <si>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</si>
  <si>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</si>
  <si>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</si>
  <si>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</si>
  <si>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</si>
  <si>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</si>
  <si>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</si>
  <si>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</si>
  <si>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</si>
  <si>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</si>
  <si>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</si>
  <si>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</si>
  <si>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</si>
  <si>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</si>
  <si>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</si>
  <si>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</si>
  <si>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</si>
  <si>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</si>
  <si>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</si>
  <si>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</si>
  <si>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</si>
  <si>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</si>
  <si>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</si>
  <si>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</si>
  <si>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</si>
  <si>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</si>
  <si>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</si>
  <si>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</si>
  <si>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</si>
  <si>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</si>
  <si>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</si>
  <si>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</si>
  <si>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</si>
  <si>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</si>
  <si>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</si>
  <si>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</si>
  <si>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</si>
  <si>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</si>
  <si>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</si>
  <si>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</si>
  <si>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</si>
  <si>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</si>
  <si>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</si>
  <si>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</si>
  <si>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</si>
  <si>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</si>
  <si>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</si>
  <si>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</si>
  <si>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</si>
  <si>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</si>
  <si>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</si>
  <si>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</si>
  <si>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</si>
  <si>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</si>
  <si>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</si>
  <si>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</si>
  <si>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</si>
  <si>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</si>
  <si>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</si>
  <si>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</si>
  <si>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</si>
  <si>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</si>
  <si>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</si>
  <si>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</si>
  <si>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</si>
  <si>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</si>
  <si>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</si>
  <si>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</si>
  <si>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</si>
  <si>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</si>
  <si>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</si>
  <si>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</si>
  <si>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</si>
  <si>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</si>
  <si>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</si>
  <si>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</si>
  <si>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</si>
  <si>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</si>
  <si>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</si>
  <si>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</si>
  <si>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</si>
  <si>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</si>
  <si>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</si>
  <si>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</si>
  <si>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</si>
  <si>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</si>
  <si>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</si>
  <si>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</si>
  <si>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</si>
  <si>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</si>
  <si>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</si>
  <si>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</si>
  <si>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</si>
  <si>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</si>
  <si>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</si>
  <si>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</si>
  <si>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</si>
  <si>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</si>
  <si>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</si>
  <si>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</si>
  <si>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</si>
  <si>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</si>
  <si>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</si>
  <si>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</si>
  <si>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</si>
  <si>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</si>
  <si>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</si>
  <si>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</si>
  <si>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</si>
  <si>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</si>
  <si>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</si>
  <si>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</si>
  <si>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</si>
  <si>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</si>
  <si>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</si>
  <si>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</si>
  <si>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</si>
  <si>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</si>
  <si>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</si>
  <si>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</si>
  <si>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</si>
  <si>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</si>
  <si>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</si>
  <si>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</si>
  <si>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</si>
  <si>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</si>
  <si>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</si>
  <si>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</si>
  <si>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</si>
  <si>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</si>
  <si>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</si>
  <si>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</si>
  <si>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</si>
  <si>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</si>
  <si>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</si>
  <si>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</si>
  <si>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</si>
  <si>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</si>
  <si>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</si>
  <si>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</si>
  <si>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</si>
  <si>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</si>
  <si>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</si>
  <si>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</si>
  <si>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</si>
  <si>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</si>
  <si>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</si>
  <si>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</si>
  <si>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</si>
  <si>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</si>
  <si>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</si>
  <si>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</si>
  <si>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</si>
  <si>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</si>
  <si>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</si>
  <si>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</si>
  <si>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</si>
  <si>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</si>
  <si>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</si>
  <si>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</si>
  <si>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</si>
  <si>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</si>
  <si>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</si>
  <si>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</si>
  <si>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</si>
  <si>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</si>
  <si>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</si>
  <si>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</si>
  <si>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</si>
  <si>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</si>
  <si>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</si>
  <si>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</si>
  <si>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</si>
  <si>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</si>
  <si>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</si>
  <si>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</si>
  <si>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</si>
  <si>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</si>
  <si>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</si>
  <si>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</si>
  <si>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</si>
  <si>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</si>
  <si>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</si>
  <si>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</si>
  <si>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</si>
  <si>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</si>
  <si>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</si>
  <si>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</si>
  <si>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</si>
  <si>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</si>
  <si>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</si>
  <si>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</si>
  <si>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</si>
  <si>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</si>
  <si>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</si>
  <si>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</si>
  <si>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</si>
  <si>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</si>
  <si>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</si>
  <si>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</si>
  <si>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</si>
  <si>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</si>
  <si>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</si>
  <si>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</si>
  <si>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</si>
  <si>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</si>
  <si>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</si>
  <si>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</si>
  <si>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</si>
  <si>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</si>
  <si>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</si>
  <si>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</si>
  <si>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</si>
  <si>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</si>
  <si>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</si>
  <si>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</si>
  <si>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</si>
  <si>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</si>
  <si>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</si>
  <si>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</si>
  <si>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</si>
  <si>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</si>
  <si>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</si>
  <si>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</si>
  <si>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</si>
  <si>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</si>
  <si>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</si>
  <si>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</si>
  <si>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</si>
  <si>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</si>
  <si>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</si>
  <si>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</si>
  <si>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</si>
  <si>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</si>
  <si>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</si>
  <si>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</si>
  <si>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</si>
  <si>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</si>
  <si>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</si>
  <si>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</si>
  <si>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</si>
  <si>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</si>
  <si>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</si>
  <si>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</si>
  <si>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</si>
  <si>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</si>
  <si>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</si>
  <si>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</si>
  <si>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</si>
  <si>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</si>
  <si>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</si>
  <si>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</si>
  <si>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</si>
  <si>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</si>
  <si>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</si>
  <si>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</si>
  <si>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</si>
  <si>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</si>
  <si>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</si>
  <si>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</si>
  <si>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</si>
  <si>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</si>
  <si>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</si>
  <si>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</si>
  <si>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</si>
  <si>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</si>
  <si>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</si>
  <si>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</si>
  <si>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</si>
  <si>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</si>
  <si>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</si>
  <si>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</si>
  <si>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</si>
  <si>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</si>
  <si>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</si>
  <si>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</si>
  <si>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</si>
  <si>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</si>
  <si>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</si>
  <si>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</si>
  <si>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</si>
  <si>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</si>
  <si>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</si>
  <si>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</si>
  <si>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</si>
  <si>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</si>
  <si>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</si>
  <si>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</si>
  <si>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</si>
  <si>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</si>
  <si>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</si>
  <si>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</si>
  <si>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</si>
  <si>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</si>
  <si>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</si>
  <si>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</si>
  <si>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</si>
  <si>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</si>
  <si>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</si>
  <si>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</si>
  <si>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</si>
  <si>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</si>
  <si>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</si>
  <si>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</si>
  <si>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</si>
  <si>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</si>
  <si>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</si>
  <si>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</si>
  <si>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</si>
  <si>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</si>
  <si>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</si>
  <si>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</si>
  <si>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</si>
  <si>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</si>
  <si>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</si>
  <si>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</si>
  <si>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</si>
  <si>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</si>
  <si>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</si>
  <si>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</si>
  <si>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</si>
  <si>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</si>
  <si>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</si>
  <si>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</si>
  <si>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</si>
  <si>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</si>
  <si>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</si>
  <si>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</si>
  <si>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</si>
  <si>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</si>
  <si>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</si>
  <si>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</si>
  <si>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</si>
  <si>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</si>
  <si>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</si>
  <si>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</si>
  <si>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</si>
  <si>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</si>
  <si>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</si>
  <si>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</si>
  <si>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</si>
  <si>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</si>
  <si>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</si>
  <si>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</si>
  <si>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</si>
  <si>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</si>
  <si>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</si>
  <si>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</si>
  <si>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</si>
  <si>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</si>
  <si>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</si>
  <si>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</si>
  <si>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</si>
  <si>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</si>
  <si>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</si>
  <si>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</si>
  <si>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</si>
  <si>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</si>
  <si>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</si>
  <si>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</si>
  <si>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</si>
  <si>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</si>
  <si>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</si>
  <si>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</si>
  <si>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</si>
  <si>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</si>
  <si>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</si>
  <si>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</si>
  <si>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</si>
  <si>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</si>
  <si>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</si>
  <si>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</si>
  <si>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</si>
  <si>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</si>
  <si>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</si>
  <si>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</si>
  <si>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</si>
  <si>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</si>
  <si>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</si>
  <si>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</si>
  <si>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</si>
  <si>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</si>
  <si>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</si>
  <si>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</si>
  <si>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</si>
  <si>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</si>
  <si>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</si>
  <si>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</si>
  <si>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</si>
  <si>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</si>
  <si>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</si>
  <si>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</si>
  <si>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</si>
  <si>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</si>
  <si>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</si>
  <si>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</si>
  <si>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</si>
  <si>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</si>
  <si>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</si>
  <si>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</si>
  <si>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</si>
  <si>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</si>
  <si>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</si>
  <si>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</si>
  <si>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</si>
  <si>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</si>
  <si>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</si>
  <si>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</si>
  <si>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</si>
  <si>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</si>
  <si>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</si>
  <si>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</si>
  <si>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</si>
  <si>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</si>
  <si>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</si>
  <si>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</si>
  <si>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</si>
  <si>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</si>
  <si>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</si>
  <si>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</si>
  <si>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</si>
  <si>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</si>
  <si>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</si>
  <si>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</si>
  <si>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</si>
  <si>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</si>
  <si>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</si>
  <si>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</si>
  <si>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</si>
  <si>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</si>
  <si>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</si>
  <si>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</si>
  <si>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</si>
  <si>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</si>
  <si>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</si>
  <si>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</si>
  <si>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</si>
  <si>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</si>
  <si>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</si>
  <si>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</si>
  <si>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</si>
  <si>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</si>
  <si>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</si>
  <si>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</si>
  <si>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</si>
  <si>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</si>
  <si>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</si>
  <si>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</si>
  <si>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</si>
  <si>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</si>
  <si>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</si>
  <si>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</si>
  <si>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</si>
  <si>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</si>
  <si>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</si>
  <si>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</si>
  <si>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</si>
  <si>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</si>
  <si>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</si>
  <si>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</si>
  <si>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</si>
  <si>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</si>
  <si>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</si>
  <si>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</si>
  <si>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</si>
  <si>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</si>
  <si>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</si>
  <si>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</si>
  <si>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</si>
  <si>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</si>
  <si>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</si>
  <si>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</si>
  <si>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</si>
  <si>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</si>
  <si>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</si>
  <si>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</si>
  <si>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</si>
  <si>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</si>
  <si>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</si>
  <si>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</si>
  <si>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</si>
  <si>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</si>
  <si>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</si>
  <si>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</si>
  <si>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</si>
  <si>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</si>
  <si>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</si>
  <si>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</si>
  <si>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</si>
  <si>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</si>
  <si>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</si>
  <si>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</si>
  <si>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</si>
  <si>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</si>
  <si>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</si>
  <si>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</si>
  <si>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</si>
  <si>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</si>
  <si>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</si>
  <si>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</si>
  <si>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</si>
  <si>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</si>
  <si>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</si>
  <si>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</si>
  <si>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</si>
  <si>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</si>
  <si>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</si>
  <si>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</si>
  <si>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</si>
  <si>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</si>
  <si>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</si>
  <si>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</si>
  <si>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</si>
  <si>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</si>
  <si>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</si>
  <si>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</si>
  <si>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</si>
  <si>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</si>
  <si>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</si>
  <si>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</si>
  <si>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</si>
  <si>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</si>
  <si>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</si>
  <si>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</si>
  <si>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</si>
  <si>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</si>
  <si>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</si>
  <si>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</si>
  <si>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</si>
  <si>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</si>
  <si>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</si>
  <si>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</si>
  <si>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</si>
  <si>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</si>
  <si>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</si>
  <si>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</si>
  <si>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</si>
  <si>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</si>
  <si>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</si>
  <si>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</si>
  <si>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</si>
  <si>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</si>
  <si>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</si>
  <si>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</si>
  <si>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</si>
  <si>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</si>
  <si>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</si>
  <si>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</si>
  <si>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</si>
  <si>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</si>
  <si>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</si>
  <si>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</si>
  <si>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</si>
  <si>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</si>
  <si>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</si>
  <si>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</si>
  <si>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</si>
  <si>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</si>
  <si>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</si>
  <si>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</si>
  <si>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</si>
  <si>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</si>
  <si>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</si>
  <si>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</si>
  <si>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</si>
  <si>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</si>
  <si>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</si>
  <si>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</si>
  <si>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</si>
  <si>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</si>
  <si>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</si>
  <si>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</si>
  <si>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</si>
  <si>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</si>
  <si>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</si>
  <si>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</si>
  <si>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</si>
  <si>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</si>
  <si>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</si>
  <si>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</si>
  <si>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</si>
  <si>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</si>
  <si>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</si>
  <si>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</si>
  <si>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</si>
  <si>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</si>
  <si>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</si>
  <si>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</si>
  <si>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</si>
  <si>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</si>
  <si>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</si>
  <si>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</si>
  <si>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</si>
  <si>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</si>
  <si>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</si>
  <si>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</si>
  <si>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</si>
  <si>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</si>
  <si>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</si>
  <si>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</si>
  <si>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</si>
  <si>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</si>
  <si>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</si>
  <si>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</si>
  <si>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</si>
  <si>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</si>
  <si>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</si>
  <si>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</si>
  <si>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</si>
  <si>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</si>
  <si>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</si>
  <si>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</si>
  <si>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</si>
  <si>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</si>
  <si>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</si>
  <si>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</si>
  <si>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</si>
  <si>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</si>
  <si>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</si>
  <si>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</si>
  <si>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</si>
  <si>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</si>
  <si>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</si>
  <si>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</si>
  <si>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</si>
  <si>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</si>
  <si>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</si>
  <si>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</si>
  <si>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</si>
  <si>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</si>
  <si>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</si>
  <si>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</si>
  <si>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</si>
  <si>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</si>
  <si>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</si>
  <si>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</si>
  <si>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</si>
  <si>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</si>
  <si>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</si>
  <si>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</si>
  <si>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</si>
  <si>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</si>
  <si>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</si>
  <si>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</si>
  <si>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</si>
  <si>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</si>
  <si>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</si>
  <si>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</si>
  <si>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</si>
  <si>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</si>
  <si>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</si>
  <si>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</si>
  <si>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</si>
  <si>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</si>
  <si>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</si>
  <si>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</si>
  <si>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</si>
  <si>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</si>
  <si>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</si>
  <si>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</si>
  <si>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</si>
  <si>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</si>
  <si>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</si>
  <si>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</si>
  <si>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</si>
  <si>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</si>
  <si>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</si>
  <si>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</si>
  <si>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</si>
  <si>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</si>
  <si>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</si>
  <si>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</si>
  <si>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</si>
  <si>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</si>
  <si>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</si>
  <si>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</si>
  <si>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</si>
  <si>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</si>
  <si>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</si>
  <si>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</si>
  <si>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</si>
  <si>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</si>
  <si>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</si>
  <si>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</si>
  <si>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</si>
  <si>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</si>
  <si>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</si>
  <si>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</si>
  <si>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</si>
  <si>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</si>
  <si>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</si>
  <si>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</si>
  <si>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</si>
  <si>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</si>
  <si>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</si>
  <si>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</si>
  <si>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</si>
  <si>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</si>
  <si>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</si>
  <si>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</si>
  <si>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</si>
  <si>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</si>
  <si>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</si>
  <si>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</si>
  <si>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</si>
  <si>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</si>
  <si>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</si>
  <si>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</si>
  <si>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</si>
  <si>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</si>
  <si>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</si>
  <si>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</si>
  <si>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</si>
  <si>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</si>
  <si>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</si>
  <si>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</si>
  <si>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</si>
  <si>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</si>
  <si>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</si>
  <si>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</si>
  <si>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</si>
  <si>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</si>
  <si>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</si>
  <si>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</si>
  <si>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</si>
  <si>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</si>
  <si>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</si>
  <si>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</si>
  <si>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</si>
  <si>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</si>
  <si>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</si>
  <si>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</si>
  <si>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</si>
  <si>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</si>
  <si>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</si>
  <si>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</si>
  <si>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</si>
  <si>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</si>
  <si>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</si>
  <si>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</si>
  <si>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</si>
  <si>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</si>
  <si>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</si>
  <si>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</si>
  <si>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</si>
  <si>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</si>
  <si>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</si>
  <si>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</si>
  <si>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</si>
  <si>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</si>
  <si>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</si>
  <si>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</si>
  <si>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</si>
  <si>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</si>
  <si>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</si>
  <si>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</si>
  <si>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</si>
  <si>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</si>
  <si>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</si>
  <si>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</si>
  <si>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</si>
  <si>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</si>
  <si>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</si>
  <si>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</si>
  <si>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</si>
  <si>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</si>
  <si>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</si>
  <si>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</si>
  <si>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</si>
  <si>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</si>
  <si>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</si>
  <si>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</si>
  <si>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</si>
  <si>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</si>
  <si>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</si>
  <si>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</si>
  <si>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</si>
  <si>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</si>
  <si>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</si>
  <si>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</si>
  <si>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</si>
  <si>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</si>
  <si>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</si>
  <si>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</si>
  <si>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</si>
  <si>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</si>
  <si>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</si>
  <si>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</si>
  <si>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</si>
  <si>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</si>
  <si>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</si>
  <si>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</si>
  <si>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</si>
  <si>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</si>
  <si>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</si>
  <si>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</si>
  <si>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</si>
  <si>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</si>
  <si>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</si>
  <si>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</si>
  <si>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</si>
  <si>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</si>
  <si>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</si>
  <si>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</si>
  <si>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</si>
  <si>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</si>
  <si>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</si>
  <si>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</si>
  <si>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</si>
  <si>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</si>
  <si>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</si>
  <si>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</si>
  <si>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</si>
  <si>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</si>
  <si>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</si>
  <si>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</si>
  <si>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</si>
  <si>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</si>
  <si>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</si>
  <si>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</si>
  <si>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</si>
  <si>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</si>
  <si>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</si>
  <si>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</si>
  <si>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</si>
  <si>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</si>
  <si>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</si>
  <si>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</si>
  <si>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</si>
  <si>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</si>
  <si>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</si>
  <si>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</si>
  <si>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</si>
  <si>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</si>
  <si>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</si>
  <si>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</si>
  <si>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</si>
  <si>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</si>
  <si>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</si>
  <si>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</si>
  <si>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</si>
  <si>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</si>
  <si>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</si>
  <si>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</si>
  <si>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</si>
  <si>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</si>
  <si>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</si>
  <si>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</si>
  <si>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</si>
  <si>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</si>
  <si>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</si>
  <si>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</si>
  <si>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</si>
  <si>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</si>
  <si>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</si>
  <si>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</si>
  <si>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</si>
  <si>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</si>
  <si>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</si>
  <si>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</si>
  <si>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</si>
  <si>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</si>
  <si>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</si>
  <si>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</si>
  <si>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</si>
  <si>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</si>
  <si>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</si>
  <si>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</si>
  <si>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</si>
  <si>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</si>
  <si>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</si>
  <si>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</si>
  <si>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</si>
  <si>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</si>
  <si>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</si>
  <si>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</si>
  <si>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</si>
  <si>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</si>
  <si>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</si>
  <si>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</si>
  <si>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</si>
  <si>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</si>
  <si>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</si>
  <si>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</si>
  <si>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</si>
  <si>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</si>
  <si>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</si>
  <si>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</si>
  <si>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</si>
  <si>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</si>
  <si>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</si>
  <si>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</si>
  <si>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</si>
  <si>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</si>
  <si>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</si>
  <si>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</si>
  <si>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</si>
  <si>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</si>
  <si>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</si>
  <si>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</si>
  <si>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</si>
  <si>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</si>
  <si>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</si>
  <si>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</si>
  <si>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</si>
  <si>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</si>
  <si>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</si>
  <si>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</si>
  <si>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</si>
  <si>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</si>
  <si>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</si>
  <si>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</si>
  <si>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</si>
  <si>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</si>
  <si>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</si>
  <si>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</si>
  <si>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</si>
  <si>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</si>
  <si>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</si>
  <si>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</si>
  <si>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</si>
  <si>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</si>
  <si>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</si>
  <si>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</si>
  <si>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</si>
  <si>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</si>
  <si>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</si>
  <si>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</si>
  <si>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</si>
  <si>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</si>
  <si>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</si>
  <si>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</si>
  <si>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</si>
  <si>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</si>
  <si>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</si>
  <si>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</si>
  <si>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</si>
  <si>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</si>
  <si>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</si>
  <si>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</si>
  <si>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</si>
  <si>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</si>
  <si>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</si>
  <si>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</si>
  <si>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</si>
  <si>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</si>
  <si>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</si>
  <si>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</si>
  <si>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</si>
  <si>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</si>
  <si>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</si>
  <si>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</si>
  <si>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</si>
  <si>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</si>
  <si>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</si>
  <si>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</si>
  <si>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</si>
  <si>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</si>
  <si>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</si>
  <si>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</si>
  <si>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</si>
  <si>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</si>
  <si>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</si>
  <si>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</si>
  <si>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</si>
  <si>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</si>
  <si>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</si>
  <si>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</si>
  <si>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</si>
  <si>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</si>
  <si>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</si>
  <si>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</si>
  <si>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</si>
  <si>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</si>
  <si>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</si>
  <si>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</si>
  <si>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</si>
  <si>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</si>
  <si>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</si>
  <si>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</si>
  <si>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</si>
  <si>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</si>
  <si>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</si>
  <si>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</si>
  <si>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</si>
  <si>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</si>
  <si>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</si>
  <si>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</si>
  <si>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</si>
  <si>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</si>
  <si>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</si>
  <si>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</si>
  <si>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</si>
  <si>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</si>
  <si>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</si>
  <si>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</si>
  <si>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</si>
  <si>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</si>
  <si>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</si>
  <si>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</si>
  <si>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</si>
  <si>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</si>
  <si>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</si>
  <si>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</si>
  <si>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</si>
  <si>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</si>
  <si>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</si>
  <si>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</si>
  <si>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</si>
  <si>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</si>
  <si>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</si>
  <si>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</si>
  <si>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</si>
  <si>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</si>
  <si>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</si>
  <si>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</si>
  <si>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</si>
  <si>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</si>
  <si>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</si>
  <si>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</si>
  <si>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</si>
  <si>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</si>
  <si>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</si>
  <si>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</si>
  <si>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</si>
  <si>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</si>
  <si>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</si>
  <si>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</si>
  <si>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</si>
  <si>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</si>
  <si>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</si>
  <si>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</si>
  <si>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</si>
  <si>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</si>
  <si>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</si>
  <si>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</si>
  <si>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</si>
  <si>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</si>
  <si>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</si>
  <si>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</si>
  <si>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</si>
  <si>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</si>
  <si>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</si>
  <si>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</si>
  <si>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</si>
  <si>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</si>
  <si>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</si>
  <si>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</si>
  <si>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</si>
  <si>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</si>
  <si>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</si>
  <si>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</si>
  <si>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</si>
  <si>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</si>
  <si>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</si>
  <si>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</si>
  <si>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</si>
  <si>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</si>
  <si>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</si>
  <si>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</si>
  <si>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</si>
  <si>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</si>
  <si>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</si>
  <si>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</si>
  <si>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</si>
  <si>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</si>
  <si>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</si>
  <si>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</si>
  <si>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</si>
  <si>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</si>
  <si>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</si>
  <si>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</si>
  <si>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</si>
  <si>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</si>
  <si>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</si>
  <si>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</si>
  <si>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</si>
  <si>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</si>
  <si>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</si>
  <si>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</si>
  <si>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</si>
  <si>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</si>
  <si>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</si>
  <si>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</si>
  <si>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</si>
  <si>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</si>
  <si>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</si>
  <si>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</si>
  <si>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</si>
  <si>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</si>
  <si>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</si>
  <si>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</si>
  <si>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</si>
  <si>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</si>
  <si>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</si>
  <si>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</si>
  <si>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</si>
  <si>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</si>
  <si>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</si>
  <si>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</si>
  <si>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</si>
  <si>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</si>
  <si>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</si>
  <si>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</si>
  <si>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</si>
  <si>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</si>
  <si>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</si>
  <si>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</si>
  <si>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</si>
  <si>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</si>
  <si>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</si>
  <si>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</si>
  <si>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</si>
  <si>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</si>
  <si>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</si>
  <si>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</si>
  <si>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</si>
  <si>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</si>
  <si>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</si>
  <si>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</si>
  <si>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</si>
  <si>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</si>
  <si>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</si>
  <si>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</si>
  <si>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</si>
  <si>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</si>
  <si>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</si>
  <si>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</si>
  <si>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</si>
  <si>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</si>
  <si>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</si>
  <si>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</si>
  <si>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</si>
  <si>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</si>
  <si>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</si>
  <si>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</si>
  <si>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</si>
  <si>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</si>
  <si>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</si>
  <si>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</si>
  <si>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</si>
  <si>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</si>
  <si>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</si>
  <si>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</si>
  <si>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</si>
  <si>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</si>
  <si>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</si>
  <si>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</si>
  <si>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</si>
  <si>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</si>
  <si>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</si>
  <si>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</si>
  <si>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</si>
  <si>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</si>
  <si>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</si>
  <si>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</si>
  <si>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</si>
  <si>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</si>
  <si>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</si>
  <si>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</si>
  <si>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</si>
  <si>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</si>
  <si>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</si>
  <si>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</si>
  <si>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</si>
  <si>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</si>
  <si>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</si>
  <si>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</si>
  <si>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</si>
  <si>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</si>
  <si>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</si>
  <si>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</si>
  <si>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</si>
  <si>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</si>
  <si>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</si>
  <si>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</si>
  <si>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</si>
  <si>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</si>
  <si>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</si>
  <si>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</si>
  <si>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</si>
  <si>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</si>
  <si>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</si>
  <si>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</si>
  <si>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</si>
  <si>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</si>
  <si>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</si>
  <si>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</si>
  <si>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</si>
  <si>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</si>
  <si>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</si>
  <si>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</si>
  <si>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</si>
  <si>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</si>
  <si>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</si>
  <si>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</si>
  <si>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</si>
  <si>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</si>
  <si>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</si>
  <si>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</si>
  <si>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</si>
  <si>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</si>
  <si>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</si>
  <si>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</si>
  <si>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</si>
  <si>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</si>
  <si>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</si>
  <si>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</si>
  <si>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</si>
  <si>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</si>
  <si>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</si>
  <si>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</si>
  <si>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</si>
  <si>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</si>
  <si>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</si>
  <si>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</si>
  <si>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</si>
  <si>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</si>
  <si>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</si>
  <si>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</si>
  <si>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</si>
  <si>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</si>
  <si>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</si>
  <si>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</si>
  <si>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</si>
  <si>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</si>
  <si>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</si>
  <si>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</si>
  <si>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</si>
  <si>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</si>
  <si>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</si>
  <si>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</si>
  <si>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</si>
  <si>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</si>
  <si>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</si>
  <si>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</si>
  <si>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</si>
  <si>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</si>
  <si>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</si>
  <si>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</si>
  <si>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</si>
  <si>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</si>
  <si>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</si>
  <si>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</si>
  <si>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</si>
  <si>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</si>
  <si>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</si>
  <si>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</si>
  <si>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</si>
  <si>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</si>
  <si>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</si>
  <si>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</si>
  <si>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</si>
  <si>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</si>
  <si>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</si>
  <si>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</si>
  <si>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</si>
  <si>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</si>
  <si>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</si>
  <si>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</si>
  <si>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</si>
  <si>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</si>
  <si>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</si>
  <si>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</si>
  <si>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</si>
  <si>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</si>
  <si>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</si>
  <si>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</si>
  <si>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</si>
  <si>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</si>
  <si>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</si>
  <si>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</si>
  <si>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</si>
  <si>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</si>
  <si>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</si>
  <si>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</si>
  <si>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</si>
  <si>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</si>
  <si>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</si>
  <si>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</si>
  <si>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</si>
  <si>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</si>
  <si>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</si>
  <si>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</si>
  <si>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</si>
  <si>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</si>
  <si>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</si>
  <si>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</si>
  <si>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</si>
  <si>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</si>
  <si>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</si>
  <si>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</si>
  <si>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</si>
  <si>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</si>
  <si>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</si>
  <si>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</si>
  <si>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</si>
  <si>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</si>
  <si>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</si>
  <si>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</si>
  <si>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</si>
  <si>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</si>
  <si>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</si>
  <si>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</si>
  <si>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</si>
  <si>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</si>
  <si>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</si>
  <si>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</si>
  <si>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</si>
  <si>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</si>
  <si>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</si>
  <si>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</si>
  <si>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</si>
  <si>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</si>
  <si>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</si>
  <si>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</si>
  <si>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</si>
  <si>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</si>
  <si>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</si>
  <si>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</si>
  <si>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</si>
  <si>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</si>
  <si>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</si>
  <si>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</si>
  <si>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</si>
  <si>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</si>
  <si>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</si>
  <si>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</si>
  <si>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</si>
  <si>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</si>
  <si>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</si>
  <si>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</si>
  <si>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</si>
  <si>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</si>
  <si>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</si>
  <si>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</si>
  <si>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</si>
  <si>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</si>
  <si>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</si>
  <si>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</si>
  <si>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</si>
  <si>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</si>
  <si>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</si>
  <si>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</si>
  <si>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</si>
  <si>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</si>
  <si>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</si>
  <si>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</si>
  <si>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</si>
  <si>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</si>
  <si>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</si>
  <si>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</si>
  <si>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</si>
  <si>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</si>
  <si>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</si>
  <si>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</si>
  <si>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</si>
  <si>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</si>
  <si>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</si>
  <si>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</si>
  <si>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</si>
  <si>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</si>
  <si>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</si>
  <si>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</si>
  <si>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</si>
  <si>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</si>
  <si>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</si>
  <si>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</si>
  <si>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</si>
  <si>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</si>
  <si>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</si>
  <si>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</si>
  <si>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</si>
  <si>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</si>
  <si>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</si>
  <si>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</si>
  <si>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</si>
  <si>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</si>
  <si>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</si>
  <si>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</si>
  <si>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</si>
  <si>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</si>
  <si>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</si>
  <si>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</si>
  <si>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</si>
  <si>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</si>
  <si>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</si>
  <si>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</si>
  <si>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</si>
  <si>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</si>
  <si>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</si>
  <si>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</si>
  <si>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</si>
  <si>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</si>
  <si>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</si>
  <si>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</si>
  <si>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</si>
  <si>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</si>
  <si>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</si>
  <si>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</si>
  <si>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</si>
  <si>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</si>
  <si>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</si>
  <si>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</si>
  <si>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</si>
  <si>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</si>
  <si>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</si>
  <si>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</si>
  <si>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</si>
  <si>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</si>
  <si>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</si>
  <si>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</si>
  <si>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</si>
  <si>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</si>
  <si>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</si>
  <si>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</si>
  <si>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</si>
  <si>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</si>
  <si>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</si>
  <si>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</si>
  <si>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</si>
  <si>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</si>
  <si>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</si>
  <si>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</si>
  <si>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</si>
  <si>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</si>
  <si>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</si>
  <si>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</si>
  <si>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</si>
  <si>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</si>
  <si>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</si>
  <si>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</si>
  <si>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</si>
  <si>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</si>
  <si>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</si>
  <si>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</si>
  <si>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</si>
  <si>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</si>
  <si>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</si>
  <si>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</si>
  <si>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</si>
  <si>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</si>
  <si>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</si>
  <si>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</si>
  <si>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</si>
  <si>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</si>
  <si>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</si>
  <si>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</si>
  <si>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</si>
  <si>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</si>
  <si>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</si>
  <si>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</si>
  <si>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</si>
  <si>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</si>
  <si>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</si>
  <si>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</si>
  <si>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</si>
  <si>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</si>
  <si>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</si>
  <si>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</si>
  <si>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</si>
  <si>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</si>
  <si>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</si>
  <si>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</si>
  <si>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</si>
  <si>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</si>
  <si>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</si>
  <si>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</si>
  <si>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</si>
  <si>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</si>
  <si>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</si>
  <si>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</si>
  <si>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</si>
  <si>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</si>
  <si>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</si>
  <si>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</si>
  <si>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</si>
  <si>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</si>
  <si>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</si>
  <si>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</si>
  <si>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</si>
  <si>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</si>
  <si>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</si>
  <si>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</si>
  <si>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</si>
  <si>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</si>
  <si>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</si>
  <si>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</si>
  <si>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</si>
  <si>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</si>
  <si>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</si>
  <si>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</si>
  <si>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</si>
  <si>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</si>
  <si>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</si>
  <si>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</si>
  <si>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</si>
  <si>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</si>
  <si>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</si>
  <si>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</si>
  <si>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</si>
  <si>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</si>
  <si>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</si>
  <si>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</si>
  <si>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</si>
  <si>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</si>
  <si>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</si>
  <si>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</si>
  <si>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</si>
  <si>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</si>
  <si>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</si>
  <si>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</si>
  <si>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</si>
  <si>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</si>
  <si>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</si>
  <si>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</si>
  <si>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</si>
  <si>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</si>
  <si>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</si>
  <si>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</si>
  <si>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</si>
  <si>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</si>
  <si>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</si>
  <si>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</si>
  <si>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</si>
  <si>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</si>
  <si>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</si>
  <si>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</si>
  <si>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</si>
  <si>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</si>
  <si>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</si>
  <si>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</si>
  <si>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</si>
  <si>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</si>
  <si>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</si>
  <si>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</si>
  <si>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</si>
  <si>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</si>
  <si>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</si>
  <si>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</si>
  <si>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</si>
  <si>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</si>
  <si>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</si>
  <si>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</si>
  <si>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</si>
  <si>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</si>
  <si>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</si>
  <si>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</si>
  <si>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</si>
  <si>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</si>
  <si>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</si>
  <si>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</si>
  <si>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</si>
  <si>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</si>
  <si>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</si>
  <si>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</si>
  <si>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</si>
  <si>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</si>
  <si>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</si>
  <si>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</si>
  <si>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</si>
  <si>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</si>
  <si>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</si>
  <si>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</si>
  <si>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</si>
  <si>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</si>
  <si>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</si>
  <si>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</si>
  <si>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</si>
  <si>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</si>
  <si>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</si>
  <si>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</si>
  <si>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</si>
  <si>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</si>
  <si>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</si>
  <si>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</si>
  <si>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</si>
  <si>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</si>
  <si>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</si>
  <si>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</si>
  <si>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</si>
  <si>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</si>
  <si>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</si>
  <si>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</si>
  <si>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</si>
  <si>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</si>
  <si>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</si>
  <si>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</si>
  <si>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</si>
  <si>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</si>
  <si>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</si>
  <si>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</si>
  <si>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</si>
  <si>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</si>
  <si>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</si>
  <si>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</si>
  <si>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</si>
  <si>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</si>
  <si>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</si>
  <si>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</si>
  <si>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</si>
  <si>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</si>
  <si>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</si>
  <si>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</si>
  <si>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</si>
  <si>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</si>
  <si>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</si>
  <si>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</si>
  <si>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</si>
  <si>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</si>
  <si>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</si>
  <si>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</si>
  <si>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</si>
  <si>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</si>
  <si>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</si>
  <si>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</si>
  <si>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</si>
  <si>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</si>
  <si>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</si>
  <si>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</si>
  <si>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</si>
  <si>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</si>
  <si>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</si>
  <si>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</si>
  <si>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</si>
  <si>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</si>
  <si>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</si>
  <si>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</si>
  <si>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</si>
  <si>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</si>
  <si>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</si>
  <si>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</si>
  <si>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</si>
  <si>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</si>
  <si>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</si>
  <si>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</si>
  <si>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</si>
  <si>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</si>
  <si>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</si>
  <si>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</si>
  <si>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</si>
  <si>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</si>
  <si>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</si>
  <si>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</si>
  <si>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</si>
  <si>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</si>
  <si>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</si>
  <si>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</si>
  <si>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</si>
  <si>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</si>
  <si>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</si>
  <si>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</si>
  <si>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</si>
  <si>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</si>
  <si>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</si>
  <si>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</si>
  <si>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</si>
  <si>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</si>
  <si>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</si>
  <si>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</si>
  <si>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</si>
  <si>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</si>
  <si>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</si>
  <si>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</si>
  <si>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</si>
  <si>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</si>
  <si>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</si>
  <si>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</si>
  <si>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</si>
  <si>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</si>
  <si>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</si>
  <si>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</si>
  <si>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</si>
  <si>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</si>
  <si>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</si>
  <si>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</si>
  <si>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</si>
  <si>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</si>
  <si>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</si>
  <si>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</si>
  <si>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</si>
  <si>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</si>
  <si>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</si>
  <si>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</si>
  <si>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</si>
  <si>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</si>
  <si>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</si>
  <si>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</si>
  <si>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</si>
  <si>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</si>
  <si>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</si>
  <si>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</si>
  <si>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</si>
  <si>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</si>
  <si>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</si>
  <si>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</si>
  <si>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</si>
  <si>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</si>
  <si>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</si>
  <si>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</si>
  <si>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</si>
  <si>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</si>
  <si>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</si>
  <si>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</si>
  <si>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</si>
  <si>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</si>
  <si>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</si>
  <si>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</si>
  <si>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</si>
  <si>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</si>
  <si>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</si>
  <si>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</si>
  <si>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</si>
  <si>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</si>
  <si>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</si>
  <si>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</si>
  <si>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</si>
  <si>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</si>
  <si>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</si>
  <si>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</si>
  <si>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</si>
  <si>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</si>
  <si>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</si>
  <si>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</si>
  <si>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</si>
  <si>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</si>
  <si>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</si>
  <si>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</si>
  <si>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</si>
  <si>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</si>
  <si>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</si>
  <si>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</si>
  <si>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</si>
  <si>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</si>
  <si>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</si>
  <si>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</si>
  <si>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</si>
  <si>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</si>
  <si>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</si>
  <si>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</si>
  <si>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</si>
  <si>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</si>
  <si>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</si>
  <si>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</si>
  <si>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</si>
  <si>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</si>
  <si>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</si>
  <si>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</si>
  <si>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</si>
  <si>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</si>
  <si>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</si>
  <si>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</si>
  <si>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</si>
  <si>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</si>
  <si>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</si>
  <si>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</si>
  <si>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</si>
  <si>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</si>
  <si>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</si>
  <si>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</si>
  <si>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</si>
  <si>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</si>
  <si>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</si>
  <si>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</si>
  <si>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</si>
  <si>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</si>
  <si>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</si>
  <si>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</si>
  <si>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</si>
  <si>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</si>
  <si>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</si>
  <si>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</si>
  <si>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</si>
  <si>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</si>
  <si>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</si>
  <si>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</si>
  <si>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</si>
  <si>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</si>
  <si>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</si>
  <si>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</si>
  <si>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</si>
  <si>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</si>
  <si>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</si>
  <si>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</si>
  <si>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</si>
  <si>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</si>
  <si>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</si>
  <si>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</si>
  <si>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</si>
  <si>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</si>
  <si>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</si>
  <si>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</si>
  <si>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</si>
  <si>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</si>
  <si>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</si>
  <si>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</si>
  <si>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</si>
  <si>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</si>
  <si>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</si>
  <si>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</si>
  <si>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</si>
  <si>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</si>
  <si>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</si>
  <si>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</si>
  <si>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</si>
  <si>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</si>
  <si>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</si>
  <si>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</si>
  <si>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</si>
  <si>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</si>
  <si>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</si>
  <si>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</si>
  <si>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</si>
  <si>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</si>
  <si>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</si>
  <si>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</si>
  <si>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</si>
  <si>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</si>
  <si>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</si>
  <si>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</si>
  <si>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</si>
  <si>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</si>
  <si>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</si>
  <si>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</si>
  <si>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</si>
  <si>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</si>
  <si>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</si>
  <si>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</si>
  <si>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</si>
  <si>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</si>
  <si>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</si>
  <si>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</si>
  <si>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</si>
  <si>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</si>
  <si>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</si>
  <si>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</si>
  <si>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</si>
  <si>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</si>
  <si>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</si>
  <si>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</si>
  <si>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</si>
  <si>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</si>
  <si>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</si>
  <si>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</si>
  <si>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</si>
  <si>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</si>
  <si>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</si>
  <si>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</si>
  <si>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</si>
  <si>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</si>
  <si>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</si>
  <si>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</si>
  <si>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</si>
  <si>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</si>
  <si>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</si>
  <si>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</si>
  <si>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</si>
  <si>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</si>
  <si>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</si>
  <si>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</si>
  <si>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</si>
  <si>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</si>
  <si>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</si>
  <si>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</si>
  <si>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</si>
  <si>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</si>
  <si>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</si>
  <si>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</si>
  <si>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</si>
  <si>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</si>
  <si>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</si>
  <si>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</si>
  <si>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</si>
  <si>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</si>
  <si>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</si>
  <si>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</si>
  <si>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</si>
  <si>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</si>
  <si>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</si>
  <si>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</si>
  <si>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</si>
  <si>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</si>
  <si>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</si>
  <si>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</si>
  <si>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</si>
  <si>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</si>
  <si>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</si>
  <si>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</si>
  <si>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</si>
  <si>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</si>
  <si>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</si>
  <si>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</si>
  <si>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</si>
  <si>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</si>
  <si>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</si>
  <si>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</si>
  <si>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</si>
  <si>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</si>
  <si>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</si>
  <si>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</si>
  <si>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</si>
  <si>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</si>
  <si>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</si>
  <si>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</si>
  <si>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</si>
  <si>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</si>
  <si>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</si>
  <si>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</si>
  <si>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</si>
  <si>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</si>
  <si>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</si>
  <si>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</si>
  <si>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</si>
  <si>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</si>
  <si>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</si>
  <si>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</si>
  <si>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</si>
  <si>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</si>
  <si>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</si>
  <si>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</si>
  <si>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</si>
  <si>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</si>
  <si>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</si>
  <si>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</si>
  <si>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</si>
  <si>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</si>
  <si>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</si>
  <si>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</si>
  <si>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</si>
  <si>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</si>
  <si>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</si>
  <si>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</si>
  <si>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</si>
  <si>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</si>
  <si>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</si>
  <si>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</si>
  <si>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</si>
  <si>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</si>
  <si>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</si>
  <si>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</si>
  <si>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</si>
  <si>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</si>
  <si>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</si>
  <si>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</si>
  <si>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</si>
  <si>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</si>
  <si>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</si>
  <si>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</si>
  <si>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</si>
  <si>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</si>
  <si>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</si>
  <si>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</si>
  <si>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</si>
  <si>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</si>
  <si>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</si>
  <si>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</si>
  <si>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</si>
  <si>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</si>
  <si>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</si>
  <si>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</si>
  <si>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</si>
  <si>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</si>
  <si>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</si>
  <si>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</si>
  <si>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</si>
  <si>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</si>
  <si>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</si>
  <si>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</si>
  <si>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</si>
  <si>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</si>
  <si>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</si>
  <si>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</si>
  <si>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</si>
  <si>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</si>
  <si>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</si>
  <si>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</si>
  <si>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</si>
  <si>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</si>
  <si>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</si>
  <si>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</si>
  <si>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</si>
  <si>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</si>
  <si>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</si>
  <si>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</si>
  <si>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</si>
  <si>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</si>
  <si>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</si>
  <si>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</si>
  <si>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</si>
  <si>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</si>
  <si>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</si>
  <si>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</si>
  <si>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</si>
  <si>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</si>
  <si>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</si>
  <si>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</si>
  <si>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</si>
  <si>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</si>
  <si>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</si>
  <si>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</si>
  <si>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</si>
  <si>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</si>
  <si>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</si>
  <si>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</si>
  <si>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</si>
  <si>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</si>
  <si>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</si>
  <si>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</si>
  <si>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</si>
  <si>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</si>
  <si>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</si>
  <si>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</si>
  <si>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</si>
  <si>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</si>
  <si>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</si>
  <si>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</si>
  <si>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</si>
  <si>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</si>
  <si>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</si>
  <si>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</si>
  <si>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</si>
  <si>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</si>
  <si>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</si>
  <si>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</si>
  <si>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</si>
  <si>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</si>
  <si>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</si>
  <si>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</si>
  <si>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</si>
  <si>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</si>
  <si>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</si>
  <si>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</si>
  <si>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</si>
  <si>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</si>
  <si>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</si>
  <si>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</si>
  <si>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</si>
  <si>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</si>
  <si>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</si>
  <si>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</si>
  <si>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</si>
  <si>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</si>
  <si>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</si>
  <si>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</si>
  <si>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</si>
  <si>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</si>
  <si>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</si>
  <si>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</si>
  <si>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</si>
  <si>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</si>
  <si>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</si>
  <si>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</si>
  <si>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</si>
  <si>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</si>
  <si>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</si>
  <si>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</si>
  <si>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</si>
  <si>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</si>
  <si>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</si>
  <si>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</si>
  <si>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</si>
  <si>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</si>
  <si>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</si>
  <si>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</si>
  <si>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</si>
  <si>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</si>
  <si>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</si>
  <si>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</si>
  <si>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</si>
  <si>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</si>
  <si>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</si>
  <si>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</si>
  <si>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</si>
  <si>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</si>
  <si>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</si>
  <si>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</si>
  <si>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</si>
  <si>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</si>
  <si>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</si>
  <si>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</si>
  <si>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</si>
  <si>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</si>
  <si>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</si>
  <si>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</si>
  <si>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</si>
  <si>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</si>
  <si>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</si>
  <si>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</si>
  <si>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</si>
  <si>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</si>
  <si>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</si>
  <si>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</si>
  <si>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</si>
  <si>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</si>
  <si>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</si>
  <si>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</si>
  <si>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</si>
  <si>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</si>
  <si>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</si>
  <si>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</si>
  <si>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</si>
  <si>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</si>
  <si>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</si>
  <si>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</si>
  <si>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</si>
  <si>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</si>
  <si>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</si>
  <si>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</si>
  <si>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</si>
  <si>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</si>
  <si>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</si>
  <si>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</si>
  <si>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</si>
  <si>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</si>
  <si>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</si>
  <si>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</si>
  <si>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</si>
  <si>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</si>
  <si>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</si>
  <si>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</si>
  <si>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</si>
  <si>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</si>
  <si>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</si>
  <si>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</si>
  <si>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</si>
  <si>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</si>
  <si>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</si>
  <si>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</si>
  <si>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</si>
  <si>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</si>
  <si>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</si>
  <si>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</si>
  <si>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</si>
  <si>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</si>
  <si>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</si>
  <si>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</si>
  <si>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</si>
  <si>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</si>
  <si>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</si>
  <si>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</si>
  <si>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</si>
  <si>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</si>
  <si>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</si>
  <si>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</si>
  <si>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</si>
  <si>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</si>
  <si>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</si>
  <si>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</si>
  <si>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</si>
  <si>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</si>
  <si>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</si>
  <si>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</si>
  <si>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</si>
  <si>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</si>
  <si>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</si>
  <si>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</si>
  <si>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</si>
  <si>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</si>
  <si>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</si>
  <si>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</si>
  <si>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</si>
  <si>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</si>
  <si>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</si>
  <si>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</si>
  <si>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</si>
  <si>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</si>
  <si>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</si>
  <si>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</si>
  <si>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</si>
  <si>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</si>
  <si>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</si>
  <si>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</si>
  <si>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</si>
  <si>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</si>
  <si>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</si>
  <si>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</si>
  <si>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</si>
  <si>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</si>
  <si>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</si>
  <si>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</si>
  <si>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</si>
  <si>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</si>
  <si>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</si>
  <si>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</si>
  <si>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</si>
  <si>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</si>
  <si>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</si>
  <si>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</si>
  <si>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</si>
  <si>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</si>
  <si>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</si>
  <si>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</si>
  <si>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</si>
  <si>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</si>
  <si>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</si>
  <si>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</si>
  <si>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</si>
  <si>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</si>
  <si>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</si>
  <si>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</si>
  <si>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</si>
  <si>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</si>
  <si>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</si>
  <si>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</si>
  <si>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</si>
  <si>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</si>
  <si>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</si>
  <si>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</si>
  <si>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</si>
  <si>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</si>
  <si>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</si>
  <si>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</si>
  <si>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</si>
  <si>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</si>
  <si>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</si>
  <si>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</si>
  <si>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</si>
  <si>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</si>
  <si>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</si>
  <si>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</si>
  <si>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</si>
  <si>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</si>
  <si>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</si>
  <si>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</si>
  <si>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</si>
  <si>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</si>
  <si>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</si>
  <si>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</si>
  <si>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</si>
  <si>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</si>
  <si>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</si>
  <si>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</si>
  <si>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</si>
  <si>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</si>
  <si>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</si>
  <si>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</si>
  <si>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</si>
  <si>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</si>
  <si>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</si>
  <si>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</si>
  <si>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</si>
  <si>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</si>
  <si>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</si>
  <si>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</si>
  <si>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</si>
  <si>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</si>
  <si>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</si>
  <si>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</si>
  <si>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</si>
  <si>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</si>
  <si>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</si>
  <si>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</si>
  <si>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</si>
  <si>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</si>
  <si>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</si>
  <si>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</si>
  <si>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</si>
  <si>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</si>
  <si>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</si>
  <si>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</si>
  <si>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</si>
  <si>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</si>
  <si>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</si>
  <si>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</si>
  <si>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</si>
  <si>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</si>
  <si>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</si>
  <si>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</si>
  <si>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</si>
  <si>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</si>
  <si>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</si>
  <si>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</si>
  <si>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</si>
  <si>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</si>
  <si>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</si>
  <si>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</si>
  <si>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</si>
  <si>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</si>
  <si>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</si>
  <si>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</si>
  <si>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</si>
  <si>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</si>
  <si>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</si>
  <si>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</si>
  <si>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</si>
  <si>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</si>
  <si>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</si>
  <si>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</si>
  <si>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</si>
  <si>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</si>
  <si>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</si>
  <si>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</si>
  <si>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</si>
  <si>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</si>
  <si>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</si>
  <si>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</si>
  <si>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</si>
  <si>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</si>
  <si>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</si>
  <si>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</si>
  <si>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</si>
  <si>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</si>
  <si>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</si>
  <si>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</si>
  <si>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</si>
  <si>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</si>
  <si>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</si>
  <si>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</si>
  <si>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</si>
  <si>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</si>
  <si>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</si>
  <si>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</si>
  <si>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</si>
  <si>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</si>
  <si>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</si>
  <si>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</si>
  <si>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</si>
  <si>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</si>
  <si>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</si>
  <si>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</si>
  <si>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</si>
  <si>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</si>
  <si>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</si>
  <si>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</si>
  <si>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</si>
  <si>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</si>
  <si>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</si>
  <si>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</si>
  <si>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</si>
  <si>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</si>
  <si>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</si>
  <si>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</si>
  <si>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</si>
  <si>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</si>
  <si>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</si>
  <si>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</si>
  <si>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</si>
  <si>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</si>
  <si>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</si>
  <si>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</si>
  <si>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</si>
  <si>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</si>
  <si>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</si>
  <si>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</si>
  <si>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</si>
  <si>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</si>
  <si>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</si>
  <si>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</si>
  <si>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</si>
  <si>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</si>
  <si>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</si>
  <si>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</si>
  <si>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</si>
  <si>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</si>
  <si>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</si>
  <si>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</si>
  <si>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</si>
  <si>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</si>
  <si>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</si>
  <si>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</si>
  <si>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</si>
  <si>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</si>
  <si>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</si>
  <si>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</si>
  <si>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</si>
  <si>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</si>
  <si>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</si>
  <si>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</si>
  <si>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</si>
  <si>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</si>
  <si>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</si>
  <si>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</si>
  <si>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</si>
  <si>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</si>
  <si>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</si>
  <si>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</si>
  <si>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</si>
  <si>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</si>
  <si>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</si>
  <si>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</si>
  <si>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</si>
  <si>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</si>
  <si>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</si>
  <si>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</si>
  <si>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</si>
  <si>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</si>
  <si>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</si>
  <si>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</si>
  <si>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</si>
  <si>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</si>
  <si>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</si>
  <si>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</si>
  <si>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</si>
  <si>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</si>
  <si>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</si>
  <si>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</si>
  <si>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</si>
  <si>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</si>
  <si>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</si>
  <si>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</si>
  <si>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</si>
  <si>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</si>
  <si>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</si>
  <si>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</si>
  <si>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</si>
  <si>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</si>
  <si>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</si>
  <si>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</si>
  <si>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</si>
  <si>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</si>
  <si>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</si>
  <si>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</si>
  <si>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</si>
  <si>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</si>
  <si>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</si>
  <si>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</si>
  <si>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</si>
  <si>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</si>
  <si>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</si>
  <si>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</si>
  <si>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</si>
  <si>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</si>
  <si>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</si>
  <si>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</si>
  <si>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</si>
  <si>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</si>
  <si>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</si>
  <si>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</si>
  <si>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</si>
  <si>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</si>
  <si>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</si>
  <si>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</si>
  <si>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</si>
  <si>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</si>
  <si>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</si>
  <si>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</si>
  <si>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</si>
  <si>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</si>
  <si>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</si>
  <si>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</si>
  <si>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</si>
  <si>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</si>
  <si>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</si>
  <si>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</si>
  <si>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</si>
  <si>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</si>
  <si>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</si>
  <si>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</si>
  <si>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</si>
  <si>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</si>
  <si>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</si>
  <si>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</si>
  <si>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</si>
  <si>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</si>
  <si>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</si>
  <si>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</si>
  <si>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</si>
  <si>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</si>
  <si>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</si>
  <si>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</si>
  <si>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</si>
  <si>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</si>
  <si>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</si>
  <si>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</si>
  <si>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</si>
  <si>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</si>
  <si>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</si>
  <si>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</si>
  <si>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</si>
  <si>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</si>
  <si>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</si>
  <si>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</si>
  <si>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</si>
  <si>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</si>
  <si>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</si>
  <si>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</si>
  <si>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</si>
  <si>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</si>
  <si>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</si>
  <si>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</si>
  <si>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</si>
  <si>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</si>
  <si>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</si>
  <si>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</si>
  <si>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</si>
  <si>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</si>
  <si>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</si>
  <si>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</si>
  <si>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</si>
  <si>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</si>
  <si>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</si>
  <si>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</si>
  <si>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</si>
  <si>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</si>
  <si>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</si>
  <si>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</si>
  <si>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</si>
  <si>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</si>
  <si>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</si>
  <si>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</si>
  <si>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</si>
  <si>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</si>
  <si>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</si>
  <si>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</si>
  <si>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</si>
  <si>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</si>
  <si>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</si>
  <si>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</si>
  <si>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</si>
  <si>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</si>
  <si>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</si>
  <si>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</si>
  <si>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</si>
  <si>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</si>
  <si>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</si>
  <si>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</si>
  <si>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</si>
  <si>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</si>
  <si>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</si>
  <si>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</si>
  <si>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</si>
  <si>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</si>
  <si>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</si>
  <si>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</si>
  <si>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</si>
  <si>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</si>
  <si>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</si>
  <si>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</si>
  <si>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</si>
  <si>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</si>
  <si>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</si>
  <si>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</si>
  <si>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</si>
  <si>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</si>
  <si>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</si>
  <si>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</si>
  <si>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</si>
  <si>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</si>
  <si>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</si>
  <si>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</si>
  <si>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</si>
  <si>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</si>
  <si>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</si>
  <si>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</si>
  <si>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</si>
  <si>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</si>
  <si>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</si>
  <si>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</si>
  <si>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</si>
  <si>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</si>
  <si>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</si>
  <si>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</si>
  <si>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</si>
  <si>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</si>
  <si>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</si>
  <si>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</si>
  <si>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</si>
  <si>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</si>
  <si>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</si>
  <si>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</si>
  <si>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</si>
  <si>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</si>
  <si>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</si>
  <si>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</si>
  <si>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</si>
  <si>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</si>
  <si>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</si>
  <si>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</si>
  <si>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</si>
  <si>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</si>
  <si>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</si>
  <si>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</si>
  <si>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</si>
  <si>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</si>
  <si>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</si>
  <si>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</si>
  <si>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</si>
  <si>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</si>
  <si>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</si>
  <si>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</si>
  <si>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</si>
  <si>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</si>
  <si>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</si>
  <si>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</si>
  <si>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</si>
  <si>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</si>
  <si>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</si>
  <si>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</si>
  <si>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</si>
  <si>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</si>
  <si>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</si>
  <si>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</si>
  <si>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</si>
  <si>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</si>
  <si>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</si>
  <si>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</si>
  <si>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</si>
  <si>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</si>
  <si>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</si>
  <si>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</si>
  <si>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</si>
  <si>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</si>
  <si>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</si>
  <si>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</si>
  <si>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</si>
  <si>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</si>
  <si>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</si>
  <si>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</si>
  <si>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</si>
  <si>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</si>
  <si>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</si>
  <si>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</si>
  <si>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</si>
  <si>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</si>
  <si>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</si>
  <si>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</si>
  <si>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</si>
  <si>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</si>
  <si>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</si>
  <si>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</si>
  <si>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</si>
  <si>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</si>
  <si>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</si>
  <si>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</si>
  <si>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</si>
  <si>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</si>
  <si>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</si>
  <si>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</si>
  <si>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</si>
  <si>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</si>
  <si>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</si>
  <si>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</si>
  <si>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</si>
  <si>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</si>
  <si>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</si>
  <si>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</si>
  <si>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</si>
  <si>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</si>
  <si>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</si>
  <si>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</si>
  <si>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</si>
  <si>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</si>
  <si>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</si>
  <si>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</si>
  <si>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</si>
  <si>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</si>
  <si>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</si>
  <si>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</si>
  <si>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</si>
  <si>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</si>
  <si>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</si>
  <si>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</si>
  <si>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</si>
  <si>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</si>
  <si>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</si>
  <si>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</si>
  <si>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</si>
  <si>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</si>
  <si>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</si>
  <si>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</si>
  <si>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</si>
  <si>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</si>
  <si>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</si>
  <si>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</si>
  <si>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</si>
  <si>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</si>
  <si>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</si>
  <si>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</si>
  <si>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</si>
  <si>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</si>
  <si>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</si>
  <si>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</si>
  <si>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</si>
  <si>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</si>
  <si>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</si>
  <si>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</si>
  <si>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</si>
  <si>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</si>
  <si>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</si>
  <si>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</si>
  <si>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</si>
  <si>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</si>
  <si>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</si>
  <si>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</si>
  <si>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</si>
  <si>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</si>
  <si>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</si>
  <si>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</si>
  <si>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</si>
  <si>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</si>
  <si>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</si>
  <si>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</si>
  <si>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</si>
  <si>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</si>
  <si>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</si>
  <si>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</si>
  <si>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</si>
  <si>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</si>
  <si>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</si>
  <si>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</si>
  <si>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</si>
  <si>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</si>
  <si>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</si>
  <si>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</si>
  <si>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</si>
  <si>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</si>
  <si>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</si>
  <si>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</si>
  <si>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</si>
  <si>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</si>
  <si>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</si>
  <si>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</si>
  <si>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</si>
  <si>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</si>
  <si>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</si>
  <si>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</si>
  <si>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</si>
  <si>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</si>
  <si>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</si>
  <si>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</si>
  <si>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</si>
  <si>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</si>
  <si>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</si>
  <si>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</si>
  <si>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</si>
  <si>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</si>
  <si>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</si>
  <si>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</si>
  <si>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</si>
  <si>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</si>
  <si>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</si>
  <si>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</si>
  <si>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</si>
  <si>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</si>
  <si>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</si>
  <si>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</si>
  <si>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</si>
  <si>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</si>
  <si>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</si>
  <si>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</si>
  <si>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</si>
  <si>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</si>
  <si>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</si>
  <si>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</si>
  <si>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</si>
  <si>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</si>
  <si>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</si>
  <si>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</si>
  <si>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</si>
  <si>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</si>
  <si>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</si>
  <si>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</si>
  <si>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</si>
  <si>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</si>
  <si>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</si>
  <si>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</si>
  <si>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</si>
  <si>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</si>
  <si>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</si>
  <si>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</si>
  <si>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</si>
  <si>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</si>
  <si>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</si>
  <si>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</si>
  <si>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</si>
  <si>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</si>
  <si>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</si>
  <si>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</si>
  <si>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</si>
  <si>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</si>
  <si>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</si>
  <si>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</si>
  <si>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</si>
  <si>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</si>
  <si>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</si>
  <si>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</si>
  <si>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</si>
  <si>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</si>
  <si>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</si>
  <si>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</si>
  <si>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</si>
  <si>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</si>
  <si>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</si>
  <si>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</si>
  <si>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</si>
  <si>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</si>
  <si>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</si>
  <si>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</si>
  <si>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</si>
  <si>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</si>
  <si>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</si>
  <si>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</si>
  <si>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</si>
  <si>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</si>
  <si>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</si>
  <si>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</si>
  <si>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</si>
  <si>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</si>
  <si>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</si>
  <si>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</si>
  <si>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</si>
  <si>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</si>
  <si>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</si>
  <si>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</si>
  <si>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</si>
  <si>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</si>
  <si>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</si>
  <si>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</si>
  <si>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</si>
  <si>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</si>
  <si>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</si>
  <si>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</si>
  <si>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</si>
  <si>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</si>
  <si>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</si>
  <si>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</si>
  <si>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</si>
  <si>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</si>
  <si>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</si>
  <si>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</si>
  <si>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</si>
  <si>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</si>
  <si>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</si>
  <si>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</si>
  <si>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</si>
  <si>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</si>
  <si>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</si>
  <si>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</si>
  <si>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</si>
  <si>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</si>
  <si>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</si>
  <si>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</si>
  <si>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</si>
  <si>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</si>
  <si>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</si>
  <si>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</si>
  <si>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</si>
  <si>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</si>
  <si>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</si>
  <si>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</si>
  <si>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</si>
  <si>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</si>
  <si>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</si>
  <si>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</si>
  <si>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</si>
  <si>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</si>
  <si>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</si>
  <si>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</si>
  <si>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</si>
  <si>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</si>
  <si>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</si>
  <si>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</si>
  <si>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</si>
  <si>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</si>
  <si>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</si>
  <si>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</si>
  <si>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</si>
  <si>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</si>
  <si>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</si>
  <si>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</si>
  <si>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</si>
  <si>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</si>
  <si>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</si>
  <si>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</si>
  <si>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</si>
  <si>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</si>
  <si>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</si>
  <si>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</si>
  <si>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</si>
  <si>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</si>
  <si>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</si>
  <si>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</si>
  <si>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</si>
  <si>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</si>
  <si>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</si>
  <si>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</si>
  <si>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</si>
  <si>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</si>
  <si>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</si>
  <si>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</si>
  <si>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</si>
  <si>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</si>
  <si>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</si>
  <si>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</si>
  <si>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</si>
  <si>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</si>
  <si>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</si>
  <si>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</si>
  <si>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</si>
  <si>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</si>
  <si>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</si>
  <si>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</si>
  <si>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</si>
  <si>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</si>
  <si>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</si>
  <si>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</si>
  <si>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</si>
  <si>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</si>
  <si>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</si>
  <si>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</si>
  <si>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</si>
  <si>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</si>
  <si>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</si>
  <si>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</si>
  <si>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</si>
  <si>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</si>
  <si>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</si>
  <si>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</si>
  <si>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</si>
  <si>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</si>
  <si>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</si>
  <si>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</si>
  <si>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</si>
  <si>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</si>
  <si>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</si>
  <si>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</si>
  <si>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</si>
  <si>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</si>
  <si>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</si>
  <si>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</si>
  <si>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</si>
  <si>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</si>
  <si>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</si>
  <si>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</si>
  <si>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</si>
  <si>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</si>
  <si>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</si>
  <si>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</si>
  <si>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</si>
  <si>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</si>
  <si>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</si>
  <si>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</si>
  <si>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</si>
  <si>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</si>
  <si>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</si>
  <si>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</si>
  <si>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</si>
  <si>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</si>
  <si>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</si>
  <si>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</si>
  <si>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</si>
  <si>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</si>
  <si>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</si>
  <si>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</si>
  <si>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</si>
  <si>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</si>
  <si>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</si>
  <si>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</si>
  <si>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</si>
  <si>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</si>
  <si>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</si>
  <si>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</si>
  <si>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</si>
  <si>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</si>
  <si>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</si>
  <si>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</si>
  <si>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</si>
  <si>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</si>
  <si>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</si>
  <si>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</si>
  <si>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</si>
  <si>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</si>
  <si>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</si>
  <si>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</si>
  <si>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</si>
  <si>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</si>
  <si>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</si>
  <si>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</si>
  <si>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</si>
  <si>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</si>
  <si>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</si>
  <si>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</si>
  <si>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</si>
  <si>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</si>
  <si>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</si>
  <si>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</si>
  <si>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</si>
  <si>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</si>
  <si>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</si>
  <si>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</si>
  <si>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</si>
  <si>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</si>
  <si>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</si>
  <si>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</si>
  <si>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</si>
  <si>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</si>
  <si>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</si>
  <si>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</si>
  <si>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</si>
  <si>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</si>
  <si>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</si>
  <si>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</si>
  <si>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</si>
  <si>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</si>
  <si>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</si>
  <si>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</si>
  <si>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</si>
  <si>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</si>
  <si>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</si>
  <si>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</si>
  <si>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</si>
  <si>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</si>
  <si>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</si>
  <si>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</si>
  <si>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</si>
  <si>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</si>
  <si>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</si>
  <si>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</si>
  <si>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</si>
  <si>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</si>
  <si>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</si>
  <si>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</si>
  <si>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</si>
  <si>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</si>
  <si>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</si>
  <si>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</si>
  <si>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</si>
  <si>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</si>
  <si>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</si>
  <si>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</si>
  <si>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</si>
  <si>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</si>
  <si>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</si>
  <si>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</si>
  <si>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</si>
  <si>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</si>
  <si>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</si>
  <si>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</si>
  <si>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</si>
  <si>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</si>
  <si>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</si>
  <si>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</si>
  <si>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</si>
  <si>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</si>
  <si>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</si>
  <si>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</si>
  <si>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</si>
  <si>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</si>
  <si>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</si>
  <si>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</si>
  <si>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</si>
  <si>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</si>
  <si>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</si>
  <si>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</si>
  <si>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</si>
  <si>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</si>
  <si>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</si>
  <si>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</si>
  <si>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</si>
  <si>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</si>
  <si>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</si>
  <si>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</si>
  <si>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</si>
  <si>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</si>
  <si>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</si>
  <si>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</si>
  <si>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</si>
  <si>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</si>
  <si>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</si>
  <si>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</si>
  <si>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</si>
  <si>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</si>
  <si>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</si>
  <si>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</si>
  <si>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</si>
  <si>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</si>
  <si>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</si>
  <si>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</si>
  <si>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</si>
  <si>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</si>
  <si>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</si>
  <si>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</si>
  <si>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</si>
  <si>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</si>
  <si>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</si>
  <si>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</si>
  <si>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</si>
  <si>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</si>
  <si>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</si>
  <si>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</si>
  <si>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</si>
  <si>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</si>
  <si>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</si>
  <si>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</si>
  <si>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</si>
  <si>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</si>
  <si>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</si>
  <si>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</si>
  <si>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</si>
  <si>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</si>
  <si>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</si>
  <si>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</si>
  <si>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</si>
  <si>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</si>
  <si>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</si>
  <si>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</si>
  <si>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</si>
  <si>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</si>
  <si>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</si>
  <si>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</si>
  <si>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</si>
  <si>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</si>
  <si>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</si>
  <si>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</si>
  <si>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</si>
  <si>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</si>
  <si>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</si>
  <si>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</si>
  <si>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</si>
  <si>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</si>
  <si>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</si>
  <si>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</si>
  <si>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</si>
  <si>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</si>
  <si>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</si>
  <si>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</si>
  <si>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</si>
  <si>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</si>
  <si>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</si>
  <si>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</si>
  <si>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</si>
  <si>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</si>
  <si>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</si>
  <si>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</si>
  <si>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</si>
  <si>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</si>
  <si>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</si>
  <si>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</si>
  <si>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</si>
  <si>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</si>
  <si>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</si>
  <si>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</si>
  <si>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</si>
  <si>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</si>
  <si>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</si>
  <si>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</si>
  <si>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</si>
  <si>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</si>
  <si>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</si>
  <si>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</si>
  <si>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</si>
  <si>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</si>
  <si>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</si>
  <si>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</si>
  <si>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</si>
  <si>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</si>
  <si>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</si>
  <si>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</si>
  <si>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</si>
  <si>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</si>
  <si>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</si>
  <si>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</si>
  <si>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</si>
  <si>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</si>
  <si>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</si>
  <si>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</si>
  <si>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</si>
  <si>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</si>
  <si>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</si>
  <si>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</si>
  <si>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</si>
  <si>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</si>
  <si>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</si>
  <si>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</si>
  <si>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</si>
  <si>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</si>
  <si>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</si>
  <si>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</si>
  <si>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</si>
  <si>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</si>
  <si>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</si>
  <si>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</si>
  <si>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</si>
  <si>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</si>
  <si>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</si>
  <si>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</si>
  <si>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</si>
  <si>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</si>
  <si>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</si>
  <si>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</si>
  <si>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</si>
  <si>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</si>
  <si>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</si>
  <si>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</si>
  <si>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</si>
  <si>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</si>
  <si>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</si>
  <si>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</si>
  <si>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</si>
  <si>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</si>
  <si>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</si>
  <si>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</si>
  <si>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</si>
  <si>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</si>
  <si>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</si>
  <si>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</si>
  <si>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</si>
  <si>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</si>
  <si>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</si>
  <si>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</si>
  <si>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</si>
  <si>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</si>
  <si>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</si>
  <si>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</si>
  <si>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</si>
  <si>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</si>
  <si>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</si>
  <si>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</si>
  <si>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</si>
  <si>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</si>
  <si>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</si>
  <si>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</si>
  <si>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</si>
  <si>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</si>
  <si>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</si>
  <si>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</si>
  <si>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</si>
  <si>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</si>
  <si>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</si>
  <si>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</si>
  <si>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</si>
  <si>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</si>
  <si>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</si>
  <si>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</si>
  <si>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</si>
  <si>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</si>
  <si>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</si>
  <si>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</si>
  <si>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</si>
  <si>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</si>
  <si>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</si>
  <si>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</si>
  <si>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</si>
  <si>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</si>
  <si>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</si>
  <si>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</si>
  <si>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</si>
  <si>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</si>
  <si>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</si>
  <si>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</si>
  <si>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</si>
  <si>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</si>
  <si>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</si>
  <si>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</si>
  <si>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</si>
  <si>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</si>
  <si>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</si>
  <si>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</si>
  <si>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</si>
  <si>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</si>
  <si>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</si>
  <si>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</si>
  <si>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</si>
  <si>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</si>
  <si>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</si>
  <si>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</si>
  <si>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</si>
  <si>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</si>
  <si>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</si>
  <si>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</si>
  <si>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</si>
  <si>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</si>
  <si>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</si>
  <si>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</si>
  <si>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</si>
  <si>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</si>
  <si>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</si>
  <si>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</si>
  <si>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</si>
  <si>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</si>
  <si>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</si>
  <si>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</si>
  <si>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</si>
  <si>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</si>
  <si>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</si>
  <si>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</si>
  <si>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</si>
  <si>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</si>
  <si>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</si>
  <si>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</si>
  <si>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</si>
  <si>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</si>
  <si>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</si>
  <si>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</si>
  <si>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</si>
  <si>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</si>
  <si>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</si>
  <si>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</si>
  <si>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</si>
  <si>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</si>
  <si>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</si>
  <si>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</si>
  <si>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</si>
  <si>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</si>
  <si>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</si>
  <si>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</si>
  <si>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</si>
  <si>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</si>
  <si>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</si>
  <si>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</si>
  <si>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</si>
  <si>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</si>
  <si>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</si>
  <si>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</si>
  <si>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</si>
  <si>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</si>
  <si>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</si>
  <si>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</si>
  <si>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</si>
  <si>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</si>
  <si>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</si>
  <si>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</si>
  <si>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</si>
  <si>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</si>
  <si>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</si>
  <si>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</si>
  <si>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</si>
  <si>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</si>
  <si>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</si>
  <si>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</si>
  <si>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</si>
  <si>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</si>
  <si>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</si>
  <si>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</si>
  <si>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</si>
  <si>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</si>
  <si>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</si>
  <si>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</si>
  <si>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</si>
  <si>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</si>
  <si>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</si>
  <si>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</si>
  <si>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</si>
  <si>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</si>
  <si>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</si>
  <si>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</si>
  <si>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</si>
  <si>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</si>
  <si>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</si>
  <si>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</si>
  <si>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</si>
  <si>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</si>
  <si>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</si>
  <si>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</si>
  <si>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</si>
  <si>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</si>
  <si>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</si>
  <si>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</si>
  <si>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</si>
  <si>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</si>
  <si>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</si>
  <si>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</si>
  <si>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</si>
  <si>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</si>
  <si>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</si>
  <si>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</si>
  <si>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</si>
  <si>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</si>
  <si>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</si>
  <si>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</si>
  <si>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</si>
  <si>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</si>
  <si>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</si>
  <si>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</si>
  <si>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</si>
  <si>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</si>
  <si>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</si>
  <si>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</si>
  <si>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</si>
  <si>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</si>
  <si>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</si>
  <si>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</si>
  <si>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</si>
  <si>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</si>
  <si>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</si>
  <si>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</si>
  <si>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</si>
  <si>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</si>
  <si>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</si>
  <si>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</si>
  <si>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</si>
  <si>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</si>
  <si>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</si>
  <si>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</si>
  <si>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</si>
  <si>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</si>
  <si>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</si>
  <si>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</si>
  <si>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</si>
  <si>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</si>
  <si>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</si>
  <si>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</si>
  <si>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</si>
  <si>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</si>
  <si>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</si>
  <si>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</si>
  <si>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</si>
  <si>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</si>
  <si>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</si>
  <si>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</si>
  <si>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</si>
  <si>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</si>
  <si>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</si>
  <si>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</si>
  <si>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</si>
  <si>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</si>
  <si>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</si>
  <si>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</si>
  <si>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</si>
  <si>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</si>
  <si>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</si>
  <si>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</si>
  <si>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</si>
  <si>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</si>
  <si>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</si>
  <si>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</si>
  <si>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</si>
  <si>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</si>
  <si>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</si>
  <si>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</si>
  <si>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</si>
  <si>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</si>
  <si>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</si>
  <si>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</si>
  <si>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</si>
  <si>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</si>
  <si>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</si>
  <si>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</si>
  <si>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</si>
  <si>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</si>
  <si>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</si>
  <si>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</si>
  <si>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</si>
  <si>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</si>
  <si>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</si>
  <si>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</si>
  <si>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</si>
  <si>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</si>
  <si>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</si>
  <si>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</si>
  <si>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</si>
  <si>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</si>
  <si>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</si>
  <si>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</si>
  <si>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</si>
  <si>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</si>
  <si>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</si>
  <si>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</si>
  <si>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</si>
  <si>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</si>
  <si>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</si>
  <si>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</si>
  <si>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</si>
  <si>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</si>
  <si>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</si>
  <si>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</si>
  <si>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</si>
  <si>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</si>
  <si>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</si>
  <si>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</si>
  <si>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</si>
  <si>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</si>
  <si>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</si>
  <si>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</si>
  <si>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</si>
  <si>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</si>
  <si>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</si>
  <si>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</si>
  <si>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</si>
  <si>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</si>
  <si>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</si>
  <si>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</si>
  <si>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</si>
  <si>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</si>
  <si>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</si>
  <si>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</si>
  <si>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</si>
  <si>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</si>
  <si>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</si>
  <si>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</si>
  <si>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</si>
  <si>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</si>
  <si>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</si>
  <si>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</si>
  <si>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</si>
  <si>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</si>
  <si>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</si>
  <si>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</si>
  <si>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</si>
  <si>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</si>
  <si>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</si>
  <si>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</si>
  <si>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</si>
  <si>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</si>
  <si>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</si>
  <si>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</si>
  <si>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</si>
  <si>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</si>
  <si>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</si>
  <si>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</si>
  <si>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</si>
  <si>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</si>
  <si>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</si>
  <si>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</si>
  <si>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</si>
  <si>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</si>
  <si>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</si>
  <si>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</si>
  <si>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</si>
  <si>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</si>
  <si>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</si>
  <si>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</si>
  <si>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</si>
  <si>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</si>
  <si>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</si>
  <si>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</si>
  <si>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</si>
  <si>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</si>
  <si>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</si>
  <si>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</si>
  <si>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</si>
  <si>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</si>
  <si>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</si>
  <si>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</si>
  <si>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</si>
  <si>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</si>
  <si>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</si>
  <si>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</si>
  <si>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</si>
  <si>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</si>
  <si>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</si>
  <si>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</si>
  <si>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</si>
  <si>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</si>
  <si>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</si>
  <si>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</si>
  <si>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</si>
  <si>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</si>
  <si>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</si>
  <si>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</si>
  <si>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</si>
  <si>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</si>
  <si>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</si>
  <si>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</si>
  <si>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</si>
  <si>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</si>
  <si>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</si>
  <si>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</si>
  <si>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</si>
  <si>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</si>
  <si>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</si>
  <si>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</si>
  <si>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</si>
  <si>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</si>
  <si>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</si>
  <si>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</si>
  <si>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</si>
  <si>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</si>
  <si>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</si>
  <si>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</si>
  <si>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</si>
  <si>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</si>
  <si>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</si>
  <si>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</si>
  <si>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</si>
  <si>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</si>
  <si>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</si>
  <si>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</si>
  <si>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</si>
  <si>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</si>
  <si>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</si>
  <si>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</si>
  <si>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</si>
  <si>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</si>
  <si>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</si>
  <si>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</si>
  <si>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</si>
  <si>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</si>
  <si>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</si>
  <si>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</si>
  <si>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</si>
  <si>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</si>
  <si>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</si>
  <si>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</si>
  <si>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</si>
  <si>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</si>
  <si>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</si>
  <si>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</si>
  <si>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</si>
  <si>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</si>
  <si>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</si>
  <si>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</si>
  <si>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</si>
  <si>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</si>
  <si>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</si>
  <si>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</si>
  <si>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</si>
  <si>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</si>
  <si>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</si>
  <si>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</si>
  <si>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</si>
  <si>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</si>
  <si>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</si>
  <si>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</si>
  <si>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</si>
  <si>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</si>
  <si>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</si>
  <si>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</si>
  <si>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</si>
  <si>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</si>
  <si>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</si>
  <si>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</si>
  <si>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</si>
  <si>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</si>
  <si>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</si>
  <si>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</si>
  <si>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</si>
  <si>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</si>
  <si>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</si>
  <si>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</si>
  <si>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</si>
  <si>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</si>
  <si>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</si>
  <si>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</si>
  <si>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</si>
  <si>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</si>
  <si>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</si>
  <si>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</si>
  <si>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</si>
  <si>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</si>
  <si>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</si>
  <si>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</si>
  <si>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</si>
  <si>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</si>
  <si>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</si>
  <si>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</si>
  <si>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</si>
  <si>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</si>
  <si>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</si>
  <si>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</si>
  <si>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</si>
  <si>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</si>
  <si>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</si>
  <si>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</si>
  <si>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</si>
  <si>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</si>
  <si>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</si>
  <si>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</si>
  <si>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</si>
  <si>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</si>
  <si>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</si>
  <si>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</si>
  <si>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</si>
  <si>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</si>
  <si>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</si>
  <si>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</si>
  <si>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</si>
  <si>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</si>
  <si>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</si>
  <si>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</si>
  <si>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</si>
  <si>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</si>
  <si>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</si>
  <si>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</si>
  <si>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</si>
  <si>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</si>
  <si>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</si>
  <si>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</si>
  <si>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</si>
  <si>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</si>
  <si>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</si>
  <si>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</si>
  <si>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</si>
  <si>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</si>
  <si>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</si>
  <si>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</si>
  <si>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</si>
  <si>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</si>
  <si>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</si>
  <si>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</si>
  <si>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</si>
  <si>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</si>
  <si>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</si>
  <si>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</si>
  <si>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</si>
  <si>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</si>
  <si>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</si>
  <si>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</si>
  <si>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</si>
  <si>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</si>
  <si>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</si>
  <si>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</si>
  <si>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</si>
  <si>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</si>
  <si>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</si>
  <si>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</si>
  <si>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</si>
  <si>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</si>
  <si>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</si>
  <si>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</si>
  <si>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</si>
  <si>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</si>
  <si>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</si>
  <si>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</si>
  <si>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</si>
  <si>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</si>
  <si>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</si>
  <si>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</si>
  <si>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</si>
  <si>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</si>
  <si>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</si>
  <si>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</si>
  <si>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</si>
  <si>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</si>
  <si>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</si>
  <si>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</si>
  <si>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</si>
  <si>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</si>
  <si>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</si>
  <si>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</si>
  <si>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</si>
  <si>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</si>
  <si>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</si>
  <si>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</si>
  <si>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</si>
  <si>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</si>
  <si>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</si>
  <si>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</si>
  <si>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</si>
  <si>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</si>
  <si>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</si>
  <si>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</si>
  <si>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</si>
  <si>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</si>
  <si>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</si>
  <si>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</si>
  <si>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</si>
  <si>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</si>
  <si>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</si>
  <si>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</si>
  <si>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</si>
  <si>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</si>
  <si>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</si>
  <si>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</si>
  <si>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</si>
  <si>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</si>
  <si>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</si>
  <si>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</si>
  <si>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</si>
  <si>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</si>
  <si>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</si>
  <si>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</si>
  <si>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</si>
  <si>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</si>
  <si>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</si>
  <si>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</si>
  <si>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</si>
  <si>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</si>
  <si>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</si>
  <si>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</si>
  <si>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</si>
  <si>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</si>
  <si>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</si>
  <si>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</si>
  <si>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</si>
  <si>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</si>
  <si>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</si>
  <si>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</si>
  <si>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</si>
  <si>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</si>
  <si>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</si>
  <si>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</si>
  <si>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</si>
  <si>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</si>
  <si>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</si>
  <si>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</si>
  <si>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</si>
  <si>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</si>
  <si>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</si>
  <si>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</si>
  <si>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</si>
  <si>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</si>
  <si>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</si>
  <si>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</si>
  <si>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</si>
  <si>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</si>
  <si>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</si>
  <si>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</si>
  <si>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</si>
  <si>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</si>
  <si>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</si>
  <si>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</si>
  <si>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</si>
  <si>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</si>
  <si>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</si>
  <si>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</si>
  <si>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</si>
  <si>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</si>
  <si>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</si>
  <si>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</si>
  <si>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</si>
  <si>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</si>
  <si>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</si>
  <si>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</si>
  <si>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</si>
  <si>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</si>
  <si>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</si>
  <si>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</si>
  <si>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</si>
  <si>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</si>
  <si>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</si>
  <si>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</si>
  <si>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</si>
  <si>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</si>
  <si>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</si>
  <si>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</si>
  <si>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</si>
  <si>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</si>
  <si>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</si>
  <si>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</si>
  <si>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</si>
  <si>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</si>
  <si>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</si>
  <si>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</si>
  <si>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</si>
  <si>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</si>
  <si>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</si>
  <si>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</si>
  <si>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</si>
  <si>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</si>
  <si>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</si>
  <si>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</si>
  <si>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</si>
  <si>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</si>
  <si>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</si>
  <si>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</si>
  <si>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</si>
  <si>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</si>
  <si>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</si>
  <si>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</si>
  <si>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</si>
  <si>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</si>
  <si>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</si>
  <si>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</si>
  <si>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</si>
  <si>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</si>
  <si>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</si>
  <si>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</si>
  <si>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</si>
  <si>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</si>
  <si>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</si>
  <si>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</si>
  <si>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</si>
  <si>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</si>
  <si>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</si>
  <si>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</si>
  <si>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</si>
  <si>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</si>
  <si>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</si>
  <si>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</si>
  <si>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</si>
  <si>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</si>
  <si>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</si>
  <si>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</si>
  <si>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</si>
  <si>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</si>
  <si>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</si>
  <si>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</si>
  <si>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</si>
  <si>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</si>
  <si>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</si>
  <si>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</si>
  <si>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</si>
  <si>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</si>
  <si>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</si>
  <si>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</si>
  <si>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</si>
  <si>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</si>
  <si>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</si>
  <si>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</si>
  <si>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</si>
  <si>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</si>
  <si>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</si>
  <si>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</si>
  <si>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</si>
  <si>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</si>
  <si>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</si>
  <si>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</si>
  <si>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</si>
  <si>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</si>
  <si>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</si>
  <si>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</si>
  <si>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</si>
  <si>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</si>
  <si>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</si>
  <si>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</si>
  <si>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</si>
  <si>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</si>
  <si>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</si>
  <si>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</si>
  <si>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</si>
  <si>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</si>
  <si>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</si>
  <si>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</si>
  <si>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</si>
  <si>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</si>
  <si>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</si>
  <si>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</si>
  <si>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</si>
  <si>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</si>
  <si>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</si>
  <si>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</si>
  <si>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</si>
  <si>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</si>
  <si>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</si>
  <si>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</si>
  <si>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</si>
  <si>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</si>
  <si>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</si>
  <si>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</si>
  <si>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</si>
  <si>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</si>
  <si>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</si>
  <si>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</si>
  <si>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</si>
  <si>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</si>
  <si>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</si>
  <si>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</si>
  <si>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</si>
  <si>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</si>
  <si>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</si>
  <si>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</si>
  <si>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</si>
  <si>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</si>
  <si>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</si>
  <si>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</si>
  <si>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</si>
  <si>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</si>
  <si>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</si>
  <si>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</si>
  <si>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</si>
  <si>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</si>
  <si>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</si>
  <si>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</si>
  <si>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</si>
  <si>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</si>
  <si>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</si>
  <si>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</si>
  <si>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</si>
  <si>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</si>
  <si>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</si>
  <si>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</si>
  <si>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</si>
  <si>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</si>
  <si>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</si>
  <si>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</si>
  <si>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</si>
  <si>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</si>
  <si>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</si>
  <si>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</si>
  <si>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</si>
  <si>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</si>
  <si>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</si>
  <si>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</si>
  <si>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</si>
  <si>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</si>
  <si>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</si>
  <si>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</si>
  <si>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</si>
  <si>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</si>
  <si>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</si>
  <si>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</si>
  <si>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</si>
  <si>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</si>
  <si>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</si>
  <si>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</si>
  <si>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</si>
  <si>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</si>
  <si>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</si>
  <si>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</si>
  <si>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</si>
  <si>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</si>
  <si>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</si>
  <si>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</si>
  <si>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</si>
  <si>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</si>
  <si>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</si>
  <si>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</si>
  <si>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</si>
  <si>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</si>
  <si>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</si>
  <si>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</si>
  <si>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</si>
  <si>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</si>
  <si>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</si>
  <si>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</si>
  <si>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</si>
  <si>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</si>
  <si>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</si>
  <si>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</si>
  <si>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</si>
  <si>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</si>
  <si>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</si>
  <si>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</si>
  <si>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</si>
  <si>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</si>
  <si>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</si>
  <si>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</si>
  <si>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</si>
  <si>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</si>
  <si>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</si>
  <si>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</si>
  <si>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</si>
  <si>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</si>
  <si>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</si>
  <si>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</si>
  <si>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</si>
  <si>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</si>
  <si>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</si>
  <si>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</si>
  <si>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</si>
  <si>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</si>
  <si>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</si>
  <si>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</si>
  <si>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</si>
  <si>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</si>
  <si>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</si>
  <si>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</si>
  <si>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</si>
  <si>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</si>
  <si>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</si>
  <si>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</si>
  <si>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</si>
  <si>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</si>
  <si>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</si>
  <si>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</si>
  <si>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</si>
  <si>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</si>
  <si>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</si>
  <si>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</si>
  <si>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</si>
  <si>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</si>
  <si>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</si>
  <si>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</si>
  <si>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</si>
  <si>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</si>
  <si>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</si>
  <si>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</si>
  <si>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</si>
  <si>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</si>
  <si>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</si>
  <si>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</si>
  <si>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</si>
  <si>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</si>
  <si>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</si>
  <si>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</si>
  <si>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</si>
  <si>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</si>
  <si>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</si>
  <si>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</si>
  <si>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</si>
  <si>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</si>
  <si>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</si>
  <si>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</si>
  <si>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</si>
  <si>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</si>
  <si>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</si>
  <si>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</si>
  <si>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</si>
  <si>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</si>
  <si>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</si>
  <si>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</si>
  <si>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</si>
  <si>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</si>
  <si>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</si>
  <si>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</si>
  <si>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</si>
  <si>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</si>
  <si>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</si>
  <si>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</si>
  <si>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</si>
  <si>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</si>
  <si>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</si>
  <si>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</si>
  <si>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</si>
  <si>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</si>
  <si>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</si>
  <si>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</si>
  <si>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</si>
  <si>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</si>
  <si>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</si>
  <si>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</si>
  <si>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</si>
  <si>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</si>
  <si>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</si>
  <si>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</si>
  <si>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</si>
  <si>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</si>
  <si>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</si>
  <si>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</si>
  <si>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</si>
  <si>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</si>
  <si>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</si>
  <si>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</si>
  <si>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</si>
  <si>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</si>
  <si>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</si>
  <si>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</si>
  <si>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</si>
  <si>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</si>
  <si>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</si>
  <si>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</si>
  <si>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</si>
  <si>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</si>
  <si>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</si>
  <si>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</si>
  <si>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</si>
  <si>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</si>
  <si>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</si>
  <si>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</si>
  <si>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</si>
  <si>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</si>
  <si>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</si>
  <si>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</si>
  <si>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</si>
  <si>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</si>
  <si>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</si>
  <si>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</si>
  <si>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</si>
  <si>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</si>
  <si>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</si>
  <si>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</si>
  <si>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</si>
  <si>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</si>
  <si>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</si>
  <si>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</si>
  <si>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</si>
  <si>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</si>
  <si>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</si>
  <si>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</si>
  <si>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</si>
  <si>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</si>
  <si>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</si>
  <si>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</si>
  <si>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</si>
  <si>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</si>
  <si>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</si>
  <si>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</si>
  <si>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</si>
  <si>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</si>
  <si>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</si>
  <si>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</si>
  <si>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</si>
  <si>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</si>
  <si>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</si>
  <si>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</si>
  <si>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</si>
  <si>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</si>
  <si>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</si>
  <si>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</si>
  <si>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</si>
  <si>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</si>
  <si>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</si>
  <si>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</si>
  <si>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</si>
  <si>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</si>
  <si>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</si>
  <si>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</si>
  <si>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</si>
  <si>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</si>
  <si>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</si>
  <si>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</si>
  <si>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</si>
  <si>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</si>
  <si>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</si>
  <si>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</si>
  <si>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</si>
  <si>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</si>
  <si>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</si>
  <si>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</si>
  <si>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</si>
  <si>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</si>
  <si>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</si>
  <si>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</si>
  <si>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</si>
  <si>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</si>
  <si>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</si>
  <si>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</si>
  <si>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</si>
  <si>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</si>
  <si>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</si>
  <si>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</si>
  <si>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</si>
  <si>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</si>
  <si>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</si>
  <si>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</si>
  <si>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</si>
  <si>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</si>
  <si>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</si>
  <si>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</si>
  <si>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</si>
  <si>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</si>
  <si>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</si>
  <si>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</si>
  <si>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</si>
  <si>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</si>
  <si>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</si>
  <si>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</si>
  <si>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</si>
  <si>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</si>
  <si>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</si>
  <si>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</si>
  <si>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</si>
  <si>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</si>
  <si>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</si>
  <si>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</si>
  <si>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</si>
  <si>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</si>
  <si>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</si>
  <si>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</si>
  <si>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</si>
  <si>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</si>
  <si>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</si>
  <si>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</si>
  <si>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</si>
  <si>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</si>
  <si>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</si>
  <si>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</si>
  <si>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</si>
  <si>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</si>
  <si>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</si>
  <si>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</si>
  <si>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</si>
  <si>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</si>
  <si>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</si>
  <si>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</si>
  <si>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</si>
  <si>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</si>
  <si>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</si>
  <si>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</si>
  <si>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</si>
  <si>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</si>
  <si>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</si>
  <si>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</si>
  <si>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</si>
  <si>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</si>
  <si>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</si>
  <si>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</si>
  <si>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</si>
  <si>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</si>
  <si>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</si>
  <si>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</si>
  <si>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</si>
  <si>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</si>
  <si>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</si>
  <si>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</si>
  <si>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</si>
  <si>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</si>
  <si>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</si>
  <si>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</si>
  <si>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</si>
  <si>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</si>
  <si>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</si>
  <si>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</si>
  <si>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</si>
  <si>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</si>
  <si>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</si>
  <si>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</si>
  <si>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</si>
  <si>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</si>
  <si>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</si>
  <si>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</si>
  <si>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</si>
  <si>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</si>
  <si>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</si>
  <si>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</si>
  <si>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</si>
  <si>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</si>
  <si>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</si>
  <si>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</si>
  <si>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</si>
  <si>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</si>
  <si>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</si>
  <si>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</si>
  <si>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</si>
  <si>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</si>
  <si>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</si>
  <si>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</si>
  <si>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</si>
  <si>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</si>
  <si>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</si>
  <si>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</si>
  <si>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</si>
  <si>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</si>
  <si>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</si>
  <si>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</si>
  <si>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</si>
  <si>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</si>
  <si>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</si>
  <si>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</si>
  <si>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</si>
  <si>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</si>
  <si>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</si>
  <si>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</si>
  <si>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</si>
  <si>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</si>
  <si>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</si>
  <si>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</si>
  <si>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</si>
  <si>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</si>
  <si>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</si>
  <si>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</si>
  <si>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</si>
  <si>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</si>
  <si>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</si>
  <si>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</si>
  <si>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</si>
  <si>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</si>
  <si>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</si>
  <si>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</si>
  <si>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</si>
  <si>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</si>
  <si>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</si>
  <si>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</si>
  <si>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</si>
  <si>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</si>
  <si>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</si>
  <si>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</si>
  <si>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</si>
  <si>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</si>
  <si>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</si>
  <si>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</si>
  <si>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</si>
  <si>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</si>
  <si>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</si>
  <si>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</si>
  <si>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</si>
  <si>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</si>
  <si>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</si>
  <si>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</si>
  <si>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</si>
  <si>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</si>
  <si>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</si>
  <si>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</si>
  <si>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</si>
  <si>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</si>
  <si>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</si>
  <si>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</si>
  <si>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</si>
  <si>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</si>
  <si>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</si>
  <si>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</si>
  <si>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</si>
  <si>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</si>
  <si>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</si>
  <si>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</si>
  <si>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</si>
  <si>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</si>
  <si>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</si>
  <si>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</si>
  <si>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</si>
  <si>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</si>
  <si>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</si>
  <si>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</si>
  <si>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</si>
  <si>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</si>
  <si>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</si>
  <si>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</si>
  <si>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</si>
  <si>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</si>
  <si>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</si>
  <si>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</si>
  <si>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</si>
  <si>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</si>
  <si>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</si>
  <si>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</si>
  <si>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</si>
  <si>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</si>
  <si>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</si>
  <si>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</si>
  <si>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</si>
  <si>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</si>
  <si>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</si>
  <si>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</si>
  <si>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</si>
  <si>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</si>
  <si>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</si>
  <si>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</si>
  <si>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</si>
  <si>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</si>
  <si>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</si>
  <si>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</si>
  <si>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</si>
  <si>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</si>
  <si>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</si>
  <si>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</si>
  <si>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</si>
  <si>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</si>
  <si>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</si>
  <si>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</si>
  <si>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</si>
  <si>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</si>
  <si>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</si>
  <si>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</si>
  <si>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</si>
  <si>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</si>
  <si>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</si>
  <si>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</si>
  <si>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</si>
  <si>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</si>
  <si>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</si>
  <si>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</si>
  <si>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</si>
  <si>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</si>
  <si>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</si>
  <si>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</si>
  <si>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</si>
  <si>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</si>
  <si>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</si>
  <si>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</si>
  <si>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</si>
  <si>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</si>
  <si>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</si>
  <si>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</si>
  <si>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</si>
  <si>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</si>
  <si>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</si>
  <si>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</si>
  <si>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</si>
  <si>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</si>
  <si>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</si>
  <si>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</si>
  <si>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</si>
  <si>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</si>
  <si>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</si>
  <si>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</si>
  <si>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</si>
  <si>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</si>
  <si>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</si>
  <si>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</si>
  <si>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</si>
  <si>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</si>
  <si>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</si>
  <si>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</si>
  <si>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</si>
  <si>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</si>
  <si>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</si>
  <si>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</si>
  <si>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</si>
  <si>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</si>
  <si>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</si>
  <si>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</si>
  <si>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</si>
  <si>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</si>
  <si>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</si>
  <si>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</si>
  <si>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</si>
  <si>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</si>
  <si>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</si>
  <si>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</si>
  <si>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</si>
  <si>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</si>
  <si>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</si>
  <si>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</si>
  <si>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</si>
  <si>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</si>
  <si>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</si>
  <si>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</si>
  <si>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</si>
  <si>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</si>
  <si>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</si>
  <si>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</si>
  <si>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</si>
  <si>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</si>
  <si>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</si>
  <si>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</si>
  <si>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</si>
  <si>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</si>
  <si>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</si>
  <si>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</si>
  <si>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</si>
  <si>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</si>
  <si>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</si>
  <si>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</si>
  <si>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</si>
  <si>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</si>
  <si>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</si>
  <si>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</si>
  <si>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</si>
  <si>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</si>
  <si>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</si>
  <si>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</si>
  <si>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</si>
  <si>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</si>
  <si>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</si>
  <si>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</si>
  <si>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</si>
  <si>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</si>
  <si>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</si>
  <si>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</si>
  <si>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</si>
  <si>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</si>
  <si>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</si>
  <si>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</si>
  <si>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</si>
  <si>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</si>
  <si>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</si>
  <si>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</si>
  <si>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</si>
  <si>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</si>
  <si>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</si>
  <si>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</si>
  <si>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</si>
  <si>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</si>
  <si>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</si>
  <si>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</si>
  <si>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</si>
  <si>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</si>
  <si>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</si>
  <si>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</si>
  <si>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</si>
  <si>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</si>
  <si>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</si>
  <si>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</si>
  <si>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</si>
  <si>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</si>
  <si>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</si>
  <si>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</si>
  <si>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</si>
  <si>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</si>
  <si>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</si>
  <si>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</si>
  <si>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</si>
  <si>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</si>
  <si>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</si>
  <si>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</si>
  <si>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</si>
  <si>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</si>
  <si>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</si>
  <si>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</si>
  <si>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</si>
  <si>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</si>
  <si>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</si>
  <si>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</si>
  <si>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</si>
  <si>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</si>
  <si>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</si>
  <si>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</si>
  <si>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</si>
  <si>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</si>
  <si>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</si>
  <si>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</si>
  <si>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</si>
  <si>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</si>
  <si>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</si>
  <si>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</si>
  <si>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</si>
  <si>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</si>
  <si>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</si>
  <si>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</si>
  <si>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</si>
  <si>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</si>
  <si>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</si>
  <si>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</si>
  <si>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</si>
  <si>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</si>
  <si>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</si>
  <si>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</si>
  <si>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</si>
  <si>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</si>
  <si>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</si>
  <si>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</si>
  <si>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</si>
  <si>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</si>
  <si>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</si>
  <si>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</si>
  <si>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</si>
  <si>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</si>
  <si>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</si>
  <si>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</si>
  <si>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</si>
  <si>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</si>
  <si>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</si>
  <si>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</si>
  <si>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</si>
  <si>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</si>
  <si>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</si>
  <si>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</si>
  <si>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</si>
  <si>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</si>
  <si>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</si>
  <si>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</si>
  <si>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</si>
  <si>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</si>
  <si>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</si>
  <si>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</si>
  <si>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</si>
  <si>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</si>
  <si>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</si>
  <si>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</si>
  <si>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</si>
  <si>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</si>
  <si>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</si>
  <si>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</si>
  <si>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</si>
  <si>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</si>
  <si>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</si>
  <si>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</si>
  <si>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</si>
  <si>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</si>
  <si>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</si>
  <si>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</si>
  <si>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</si>
  <si>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</si>
  <si>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</si>
  <si>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</si>
  <si>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</si>
  <si>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</si>
  <si>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</si>
  <si>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</si>
  <si>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</si>
  <si>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</si>
  <si>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</si>
  <si>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</si>
  <si>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</si>
  <si>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</si>
  <si>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</si>
  <si>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</si>
  <si>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</si>
  <si>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</si>
  <si>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</si>
  <si>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</si>
  <si>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</si>
  <si>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</si>
  <si>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</si>
  <si>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</si>
  <si>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</si>
  <si>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</si>
  <si>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</si>
  <si>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</si>
  <si>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</si>
  <si>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</si>
  <si>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</si>
  <si>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</si>
  <si>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</si>
  <si>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</si>
  <si>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</si>
  <si>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</si>
  <si>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</si>
  <si>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</si>
  <si>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</si>
  <si>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</si>
  <si>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</si>
  <si>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</si>
  <si>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</si>
  <si>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</si>
  <si>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</si>
  <si>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</si>
  <si>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</si>
  <si>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</si>
  <si>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</si>
  <si>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</si>
  <si>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</si>
  <si>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</si>
  <si>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</si>
  <si>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</si>
  <si>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</si>
  <si>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</si>
  <si>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</si>
  <si>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</si>
  <si>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</si>
  <si>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</si>
  <si>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</si>
  <si>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</si>
  <si>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</si>
  <si>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</si>
  <si>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</si>
  <si>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</si>
  <si>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</si>
  <si>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</si>
  <si>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</si>
  <si>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</si>
  <si>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</si>
  <si>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</si>
  <si>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</si>
  <si>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</si>
  <si>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</si>
  <si>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</si>
  <si>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</si>
  <si>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</si>
  <si>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</si>
  <si>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</si>
  <si>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</si>
  <si>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</si>
  <si>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</si>
  <si>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</si>
  <si>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</si>
  <si>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</si>
  <si>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</si>
  <si>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</si>
  <si>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</si>
  <si>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</si>
  <si>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</si>
  <si>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</si>
  <si>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</si>
  <si>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</si>
  <si>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</si>
  <si>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</si>
  <si>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</si>
  <si>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</si>
  <si>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</si>
  <si>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</si>
  <si>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</si>
  <si>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</si>
  <si>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</si>
  <si>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</si>
  <si>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</si>
  <si>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</si>
  <si>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</si>
  <si>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</si>
  <si>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</si>
  <si>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</si>
  <si>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</si>
  <si>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</si>
  <si>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</si>
  <si>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</si>
  <si>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</si>
  <si>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</si>
  <si>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</si>
  <si>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</si>
  <si>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</si>
  <si>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</si>
  <si>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</si>
  <si>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</si>
  <si>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</si>
  <si>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</si>
  <si>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</si>
  <si>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</si>
  <si>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</si>
  <si>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</si>
  <si>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</si>
  <si>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</si>
  <si>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</si>
  <si>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</si>
  <si>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</si>
  <si>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</si>
  <si>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</si>
  <si>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</si>
  <si>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</si>
  <si>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</si>
  <si>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</si>
  <si>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</si>
  <si>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</si>
  <si>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</si>
  <si>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</si>
  <si>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</si>
  <si>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</si>
  <si>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</si>
  <si>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</si>
  <si>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</si>
  <si>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</si>
  <si>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</si>
  <si>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</si>
  <si>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</si>
  <si>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</si>
  <si>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</si>
  <si>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</si>
  <si>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</si>
  <si>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</si>
  <si>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</si>
  <si>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</si>
  <si>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</si>
  <si>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</si>
  <si>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</si>
  <si>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</si>
  <si>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</si>
  <si>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</si>
  <si>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</si>
  <si>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</si>
  <si>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</si>
  <si>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</si>
  <si>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</si>
  <si>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</si>
  <si>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</si>
  <si>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</si>
  <si>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</si>
  <si>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</si>
  <si>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</si>
  <si>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</si>
  <si>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</si>
  <si>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</si>
  <si>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</si>
  <si>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</si>
  <si>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</si>
  <si>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</si>
  <si>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</si>
  <si>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</si>
  <si>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</si>
  <si>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</si>
  <si>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</si>
  <si>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</si>
  <si>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</si>
  <si>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</si>
  <si>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</si>
  <si>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</si>
  <si>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</si>
  <si>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</si>
  <si>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</si>
  <si>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</si>
  <si>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</si>
  <si>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</si>
  <si>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</si>
  <si>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</si>
  <si>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</si>
  <si>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</si>
  <si>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</si>
  <si>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</si>
  <si>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</si>
  <si>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</si>
  <si>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</si>
  <si>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</si>
  <si>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</si>
  <si>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</si>
  <si>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</si>
  <si>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</si>
  <si>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</si>
  <si>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</si>
  <si>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</si>
  <si>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</si>
  <si>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</si>
  <si>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</si>
  <si>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</si>
  <si>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</si>
  <si>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</si>
  <si>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</si>
  <si>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</si>
  <si>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</si>
  <si>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</si>
  <si>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</si>
  <si>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</si>
  <si>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</si>
  <si>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</si>
  <si>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</si>
  <si>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</si>
  <si>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</si>
  <si>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</si>
  <si>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</si>
  <si>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</si>
  <si>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</si>
  <si>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</si>
  <si>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</si>
  <si>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</si>
  <si>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</si>
  <si>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</si>
  <si>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</si>
  <si>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</si>
  <si>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</si>
  <si>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</si>
  <si>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</si>
  <si>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</si>
  <si>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</si>
  <si>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</si>
  <si>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</si>
  <si>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</si>
  <si>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</si>
  <si>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</si>
  <si>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</si>
  <si>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</si>
  <si>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</si>
  <si>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</si>
  <si>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</si>
  <si>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</si>
  <si>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</si>
  <si>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</si>
  <si>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</si>
  <si>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</si>
  <si>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</si>
  <si>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</si>
  <si>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</si>
  <si>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</si>
  <si>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</si>
  <si>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</si>
  <si>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</si>
  <si>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</si>
  <si>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</si>
  <si>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</si>
  <si>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</si>
  <si>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</si>
  <si>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</si>
  <si>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</si>
  <si>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</si>
  <si>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</si>
  <si>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</si>
  <si>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</si>
  <si>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</si>
  <si>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</si>
  <si>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</si>
  <si>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</si>
  <si>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</si>
  <si>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</si>
  <si>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</si>
  <si>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</si>
  <si>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</si>
  <si>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</si>
  <si>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</si>
  <si>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</si>
  <si>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</si>
  <si>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</si>
  <si>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</si>
  <si>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</si>
  <si>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</si>
  <si>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</si>
  <si>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</si>
  <si>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</si>
  <si>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</si>
  <si>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</si>
  <si>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</si>
  <si>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</si>
  <si>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</si>
  <si>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</si>
  <si>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</si>
  <si>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</si>
  <si>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</si>
  <si>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</si>
  <si>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</si>
  <si>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</si>
  <si>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</si>
  <si>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</si>
  <si>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</si>
  <si>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</si>
  <si>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</si>
  <si>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</si>
  <si>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</si>
  <si>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</si>
  <si>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</si>
  <si>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</si>
  <si>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</si>
  <si>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</si>
  <si>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</si>
  <si>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</si>
  <si>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</si>
  <si>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</si>
  <si>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</si>
  <si>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</si>
  <si>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</si>
  <si>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</si>
  <si>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</si>
  <si>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</si>
  <si>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</si>
  <si>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</si>
  <si>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</si>
  <si>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</si>
  <si>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</si>
  <si>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</si>
  <si>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</si>
  <si>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</si>
  <si>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</si>
  <si>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</si>
  <si>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</si>
  <si>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</si>
  <si>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</si>
  <si>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</si>
  <si>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</si>
  <si>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</si>
  <si>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</si>
  <si>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</si>
  <si>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</si>
  <si>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</si>
  <si>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</si>
  <si>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</si>
  <si>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</si>
  <si>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</si>
  <si>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</si>
  <si>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</si>
  <si>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</si>
  <si>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</si>
  <si>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</si>
  <si>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</si>
  <si>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</si>
  <si>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</si>
  <si>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</si>
  <si>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</si>
  <si>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</si>
  <si>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</si>
  <si>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</si>
  <si>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</si>
  <si>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</si>
  <si>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</si>
  <si>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</si>
  <si>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</si>
  <si>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</si>
  <si>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</si>
  <si>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</si>
  <si>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</si>
  <si>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</si>
  <si>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</si>
  <si>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</si>
  <si>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</si>
  <si>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</si>
  <si>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</si>
  <si>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</si>
  <si>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</si>
  <si>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</si>
  <si>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</si>
  <si>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</si>
  <si>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</si>
  <si>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</si>
  <si>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</si>
  <si>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</si>
  <si>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</si>
  <si>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</si>
  <si>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</si>
  <si>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</si>
  <si>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</si>
  <si>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</si>
  <si>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</si>
  <si>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</si>
  <si>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</si>
  <si>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</si>
  <si>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</si>
  <si>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</si>
  <si>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</si>
  <si>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</si>
  <si>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</si>
  <si>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</si>
  <si>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</si>
  <si>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</si>
  <si>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</si>
  <si>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</si>
  <si>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</si>
  <si>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</si>
  <si>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</si>
  <si>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</si>
  <si>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</si>
  <si>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</si>
  <si>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</si>
  <si>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</si>
  <si>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</si>
  <si>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</si>
  <si>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</si>
  <si>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</si>
  <si>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</si>
  <si>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</si>
  <si>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</si>
  <si>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</si>
  <si>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</si>
  <si>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</si>
  <si>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</si>
  <si>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</si>
  <si>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</si>
  <si>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</si>
  <si>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</si>
  <si>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</si>
  <si>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</si>
  <si>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</si>
  <si>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</si>
  <si>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</si>
  <si>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</si>
  <si>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</si>
  <si>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</si>
  <si>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</si>
  <si>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</si>
  <si>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</si>
  <si>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</si>
  <si>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</si>
  <si>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</si>
  <si>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</si>
  <si>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</si>
  <si>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</si>
  <si>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</si>
  <si>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</si>
  <si>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</si>
  <si>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</si>
  <si>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</si>
  <si>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</si>
  <si>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</si>
  <si>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</si>
  <si>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</si>
  <si>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</si>
  <si>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</si>
  <si>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</si>
  <si>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</si>
  <si>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</si>
  <si>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</si>
  <si>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</si>
  <si>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</si>
  <si>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</si>
  <si>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</si>
  <si>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</si>
  <si>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</si>
  <si>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</si>
  <si>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</si>
  <si>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</si>
  <si>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</si>
  <si>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</si>
  <si>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</si>
  <si>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</si>
  <si>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</si>
  <si>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</si>
  <si>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</si>
  <si>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</si>
  <si>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</si>
  <si>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</si>
  <si>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</si>
  <si>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</si>
  <si>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</si>
  <si>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</si>
  <si>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</si>
  <si>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</si>
  <si>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</si>
  <si>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</si>
  <si>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</si>
  <si>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</si>
  <si>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</si>
  <si>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</si>
  <si>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</si>
  <si>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</si>
  <si>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</si>
  <si>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</si>
  <si>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</si>
  <si>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</si>
  <si>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</si>
  <si>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</si>
  <si>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</si>
  <si>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</si>
  <si>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</si>
  <si>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</si>
  <si>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</si>
  <si>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</si>
  <si>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</si>
  <si>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</si>
  <si>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</si>
  <si>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</si>
  <si>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</si>
  <si>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</si>
  <si>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</si>
  <si>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</si>
  <si>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</si>
  <si>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</si>
  <si>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</si>
  <si>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</si>
  <si>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</si>
  <si>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</si>
  <si>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</si>
  <si>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</si>
  <si>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</si>
  <si>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</si>
  <si>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</si>
  <si>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</si>
  <si>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</si>
  <si>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</si>
  <si>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</si>
  <si>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</si>
  <si>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</si>
  <si>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</si>
  <si>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</si>
  <si>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</si>
  <si>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</si>
  <si>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</si>
  <si>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</si>
  <si>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</si>
  <si>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</si>
  <si>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</si>
  <si>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</si>
  <si>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</si>
  <si>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</si>
  <si>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</si>
  <si>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</si>
  <si>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</si>
  <si>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</si>
  <si>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</si>
  <si>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</si>
  <si>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</si>
  <si>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</si>
  <si>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</si>
  <si>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</si>
  <si>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</si>
  <si>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</si>
  <si>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</si>
  <si>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</si>
  <si>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</si>
  <si>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</si>
  <si>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</si>
  <si>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</si>
  <si>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</si>
  <si>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</si>
  <si>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</si>
  <si>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</si>
  <si>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</si>
  <si>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</si>
  <si>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</si>
  <si>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</si>
  <si>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</si>
  <si>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</si>
  <si>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</si>
  <si>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</si>
  <si>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</si>
  <si>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</si>
  <si>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</si>
  <si>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</si>
  <si>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</si>
  <si>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</si>
  <si>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</si>
  <si>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</si>
  <si>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</si>
  <si>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</si>
  <si>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</si>
  <si>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</si>
  <si>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</si>
  <si>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</si>
  <si>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</si>
  <si>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</si>
  <si>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</si>
  <si>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</si>
  <si>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</si>
  <si>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</si>
  <si>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</si>
  <si>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</si>
  <si>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</si>
  <si>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</si>
  <si>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</si>
  <si>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</si>
  <si>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</si>
  <si>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</si>
  <si>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</si>
  <si>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</si>
  <si>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</si>
  <si>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</si>
  <si>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</si>
  <si>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</si>
  <si>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</si>
  <si>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</si>
  <si>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</si>
  <si>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</si>
  <si>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</si>
  <si>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</si>
  <si>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</si>
  <si>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</si>
  <si>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</si>
  <si>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</si>
  <si>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</si>
  <si>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</si>
  <si>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</si>
  <si>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</si>
  <si>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</si>
  <si>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</si>
  <si>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</si>
  <si>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</si>
  <si>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</si>
  <si>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</si>
  <si>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</si>
  <si>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</si>
  <si>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</si>
  <si>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</si>
  <si>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</si>
  <si>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</si>
  <si>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</si>
  <si>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</si>
  <si>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</si>
  <si>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</si>
  <si>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</si>
  <si>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</si>
  <si>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</si>
  <si>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</si>
  <si>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</si>
  <si>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</si>
  <si>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</si>
  <si>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</si>
  <si>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</si>
  <si>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</si>
  <si>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</si>
  <si>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</si>
  <si>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</si>
  <si>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</si>
  <si>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</si>
  <si>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</si>
  <si>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</si>
  <si>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</si>
  <si>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</si>
  <si>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</si>
  <si>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</si>
  <si>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</si>
  <si>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</si>
  <si>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</si>
  <si>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</si>
  <si>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</si>
  <si>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</si>
  <si>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</si>
  <si>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</si>
  <si>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</si>
  <si>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</si>
  <si>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</si>
  <si>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</si>
  <si>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</si>
  <si>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</si>
  <si>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</si>
  <si>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</si>
  <si>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</si>
  <si>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</si>
  <si>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</si>
  <si>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</si>
  <si>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</si>
  <si>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</si>
  <si>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</si>
  <si>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</si>
  <si>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</si>
  <si>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</si>
  <si>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</si>
  <si>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</si>
  <si>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</si>
  <si>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</si>
  <si>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</si>
  <si>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</si>
  <si>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</si>
  <si>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</si>
  <si>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</si>
  <si>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</si>
  <si>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</si>
  <si>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</si>
  <si>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</si>
  <si>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</si>
  <si>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</si>
  <si>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</si>
  <si>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</si>
  <si>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</si>
  <si>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</si>
  <si>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</si>
  <si>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</si>
  <si>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</si>
  <si>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</si>
  <si>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</si>
  <si>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</si>
  <si>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</si>
  <si>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</si>
  <si>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</si>
  <si>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</si>
  <si>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</si>
  <si>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</si>
  <si>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</si>
  <si>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</si>
  <si>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</si>
  <si>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</si>
  <si>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</si>
  <si>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</si>
  <si>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</si>
  <si>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</si>
  <si>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</si>
  <si>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</si>
  <si>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</si>
  <si>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</si>
  <si>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</si>
  <si>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</si>
  <si>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</si>
  <si>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</si>
  <si>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</si>
  <si>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</si>
  <si>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</si>
  <si>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</si>
  <si>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</si>
  <si>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</si>
  <si>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</si>
  <si>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</si>
  <si>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</si>
  <si>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</si>
  <si>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</si>
  <si>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</si>
  <si>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</si>
  <si>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</si>
  <si>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</si>
  <si>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</si>
  <si>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</si>
  <si>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</si>
  <si>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</si>
  <si>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</si>
  <si>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</si>
  <si>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</si>
  <si>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</si>
  <si>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</si>
  <si>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</si>
  <si>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</si>
  <si>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</si>
  <si>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</si>
  <si>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</si>
  <si>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</si>
  <si>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</si>
  <si>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</si>
  <si>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</si>
  <si>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</si>
  <si>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</si>
  <si>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</si>
  <si>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</si>
  <si>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</si>
  <si>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</si>
  <si>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</si>
  <si>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</si>
  <si>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</si>
  <si>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</si>
  <si>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</si>
  <si>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</si>
  <si>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</si>
  <si>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</si>
  <si>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</si>
  <si>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</si>
  <si>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</si>
  <si>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</si>
  <si>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</si>
  <si>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</si>
  <si>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</si>
  <si>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</si>
  <si>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</si>
  <si>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</si>
  <si>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</si>
  <si>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</si>
  <si>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</si>
  <si>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</si>
  <si>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</si>
  <si>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</si>
  <si>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</si>
  <si>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</si>
  <si>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</si>
  <si>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</si>
  <si>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</si>
  <si>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</si>
  <si>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</si>
  <si>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</si>
  <si>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</si>
  <si>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</si>
  <si>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</si>
  <si>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</si>
  <si>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</si>
  <si>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</si>
  <si>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</si>
  <si>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</si>
  <si>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</si>
  <si>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</si>
  <si>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</si>
  <si>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</si>
  <si>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</si>
  <si>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</si>
  <si>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</si>
  <si>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</si>
  <si>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</si>
  <si>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</si>
  <si>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</si>
  <si>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</si>
  <si>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</si>
  <si>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</si>
  <si>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</si>
  <si>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</si>
  <si>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</si>
  <si>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</si>
  <si>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</si>
  <si>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</si>
  <si>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</si>
  <si>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</si>
  <si>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</si>
  <si>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</si>
  <si>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</si>
  <si>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</si>
  <si>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</si>
  <si>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</si>
  <si>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</si>
  <si>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</si>
  <si>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</si>
  <si>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</si>
  <si>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</si>
  <si>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</si>
  <si>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</si>
  <si>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</si>
  <si>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</si>
  <si>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</si>
  <si>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</si>
  <si>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</si>
  <si>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</si>
  <si>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</si>
  <si>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</si>
  <si>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</si>
  <si>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</si>
  <si>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</si>
  <si>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</si>
  <si>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</si>
  <si>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</si>
  <si>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</si>
  <si>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</si>
  <si>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</si>
  <si>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</si>
  <si>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</si>
  <si>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</si>
  <si>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</si>
  <si>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</si>
  <si>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</si>
  <si>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</si>
  <si>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</si>
  <si>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</si>
  <si>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</si>
  <si>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</si>
  <si>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</si>
  <si>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</si>
  <si>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</si>
  <si>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</si>
  <si>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</si>
  <si>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</si>
  <si>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</si>
  <si>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</si>
  <si>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</si>
  <si>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</si>
  <si>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</si>
  <si>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</si>
  <si>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</si>
  <si>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</si>
  <si>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</si>
  <si>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</si>
  <si>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</si>
  <si>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</si>
  <si>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</si>
  <si>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</si>
  <si>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</si>
  <si>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</si>
  <si>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</si>
  <si>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</si>
  <si>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</si>
  <si>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</si>
  <si>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</si>
  <si>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</si>
  <si>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</si>
  <si>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</si>
  <si>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</si>
  <si>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</si>
  <si>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</si>
  <si>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</si>
  <si>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</si>
  <si>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</si>
  <si>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</si>
  <si>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</si>
  <si>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</si>
  <si>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</si>
  <si>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</si>
  <si>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</si>
  <si>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</si>
  <si>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</si>
  <si>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</si>
  <si>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</si>
  <si>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</si>
  <si>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</si>
  <si>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</si>
  <si>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</si>
  <si>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</si>
  <si>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</si>
  <si>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</si>
  <si>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</si>
  <si>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</si>
  <si>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</si>
  <si>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</si>
  <si>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</si>
  <si>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</si>
  <si>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</si>
  <si>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</si>
  <si>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</si>
  <si>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</si>
  <si>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</si>
  <si>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</si>
  <si>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</si>
  <si>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</si>
  <si>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</si>
  <si>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</si>
  <si>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</si>
  <si>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</si>
  <si>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</si>
  <si>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</si>
  <si>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</si>
  <si>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</si>
  <si>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</si>
  <si>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</si>
  <si>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</si>
  <si>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</si>
  <si>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</si>
  <si>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</si>
  <si>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</si>
  <si>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</si>
  <si>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</si>
  <si>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</si>
  <si>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</si>
  <si>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</si>
  <si>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</si>
  <si>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</si>
  <si>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</si>
  <si>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</si>
  <si>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</si>
  <si>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</si>
  <si>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</si>
  <si>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</si>
  <si>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</si>
  <si>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</si>
  <si>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</si>
  <si>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</si>
  <si>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</si>
  <si>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</si>
  <si>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</si>
  <si>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</si>
  <si>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</si>
  <si>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</si>
  <si>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</si>
  <si>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</si>
  <si>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</si>
  <si>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</si>
  <si>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</si>
  <si>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</si>
  <si>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</si>
  <si>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</si>
  <si>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</si>
  <si>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</si>
  <si>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</si>
  <si>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</si>
  <si>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</si>
  <si>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</si>
  <si>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</si>
  <si>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</si>
  <si>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</si>
  <si>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</si>
  <si>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</si>
  <si>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</si>
  <si>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</si>
  <si>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</si>
  <si>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</si>
  <si>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</si>
  <si>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</si>
  <si>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</si>
  <si>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</si>
  <si>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</si>
  <si>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</si>
  <si>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</si>
  <si>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</si>
  <si>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</si>
  <si>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</si>
  <si>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</si>
  <si>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</si>
  <si>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</si>
  <si>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</si>
  <si>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</si>
  <si>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</si>
  <si>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</si>
  <si>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</si>
  <si>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</si>
  <si>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</si>
  <si>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</si>
  <si>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</si>
  <si>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</si>
  <si>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</si>
  <si>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</si>
  <si>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</si>
  <si>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</si>
  <si>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</si>
  <si>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</si>
  <si>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</si>
  <si>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</si>
  <si>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</si>
  <si>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</si>
  <si>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</si>
  <si>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</si>
  <si>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</si>
  <si>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</si>
  <si>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</si>
  <si>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</si>
  <si>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</si>
  <si>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</si>
  <si>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</si>
  <si>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</si>
  <si>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</si>
  <si>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</si>
  <si>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</si>
  <si>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</si>
  <si>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</si>
  <si>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</si>
  <si>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</si>
  <si>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</si>
  <si>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</si>
  <si>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</si>
  <si>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</si>
  <si>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</si>
  <si>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</si>
  <si>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</si>
  <si>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</si>
  <si>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</si>
  <si>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</si>
  <si>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</si>
  <si>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</si>
  <si>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</si>
  <si>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</si>
  <si>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</si>
  <si>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</si>
  <si>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</si>
  <si>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</si>
  <si>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</si>
  <si>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</si>
  <si>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</si>
  <si>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</si>
  <si>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</si>
  <si>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</si>
  <si>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</si>
  <si>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</si>
  <si>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</si>
  <si>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</si>
  <si>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</si>
  <si>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</si>
  <si>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</si>
  <si>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</si>
  <si>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</si>
  <si>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</si>
  <si>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</si>
  <si>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</si>
  <si>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</si>
  <si>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</si>
  <si>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</si>
  <si>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</si>
  <si>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</si>
  <si>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</si>
  <si>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</si>
  <si>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</si>
  <si>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</si>
  <si>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</si>
  <si>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</si>
  <si>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</si>
  <si>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</si>
  <si>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</si>
  <si>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</si>
  <si>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</si>
  <si>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</si>
  <si>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</si>
  <si>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</si>
  <si>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</si>
  <si>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</si>
  <si>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</si>
  <si>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</si>
  <si>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</si>
  <si>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</si>
  <si>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</si>
  <si>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</si>
  <si>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</si>
  <si>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</si>
  <si>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</si>
  <si>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</si>
  <si>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</si>
  <si>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</si>
  <si>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</si>
  <si>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</si>
  <si>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</si>
  <si>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</si>
  <si>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</si>
  <si>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</si>
  <si>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</si>
  <si>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</si>
  <si>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</si>
  <si>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</si>
  <si>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</si>
  <si>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</si>
  <si>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</si>
  <si>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</si>
  <si>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</si>
  <si>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</si>
  <si>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</si>
  <si>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</si>
  <si>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</si>
  <si>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</si>
  <si>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</si>
  <si>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</si>
  <si>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</si>
  <si>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</si>
  <si>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</si>
  <si>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</si>
  <si>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</si>
  <si>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</si>
  <si>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</si>
  <si>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</si>
  <si>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</si>
  <si>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</si>
  <si>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</si>
  <si>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</si>
  <si>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</si>
  <si>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</si>
  <si>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</si>
  <si>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</si>
  <si>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</si>
  <si>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</si>
  <si>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</si>
  <si>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</si>
  <si>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</si>
  <si>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</si>
  <si>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</si>
  <si>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</si>
  <si>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</si>
  <si>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</si>
  <si>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</si>
  <si>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</si>
  <si>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</si>
  <si>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</si>
  <si>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</si>
  <si>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</si>
  <si>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</si>
  <si>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</si>
  <si>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</si>
  <si>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</si>
  <si>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</si>
  <si>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</si>
  <si>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</si>
  <si>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</si>
  <si>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</si>
  <si>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</si>
  <si>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</si>
  <si>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</si>
  <si>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</si>
  <si>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</si>
  <si>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</si>
  <si>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</si>
  <si>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</si>
  <si>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</si>
  <si>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</si>
  <si>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</si>
  <si>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</si>
  <si>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</si>
  <si>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</si>
  <si>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</si>
  <si>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</si>
  <si>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</si>
  <si>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</si>
  <si>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</si>
  <si>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</si>
  <si>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</si>
  <si>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</si>
  <si>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</si>
  <si>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</si>
  <si>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</si>
  <si>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</si>
  <si>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</si>
  <si>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</si>
  <si>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</si>
  <si>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</si>
  <si>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</si>
  <si>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</si>
  <si>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</si>
  <si>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</si>
  <si>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</si>
  <si>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</si>
  <si>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</si>
  <si>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</si>
  <si>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</si>
  <si>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</si>
  <si>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</si>
  <si>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</si>
  <si>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</si>
  <si>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</si>
  <si>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</si>
  <si>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</si>
  <si>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</si>
  <si>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</si>
  <si>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</si>
  <si>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</si>
  <si>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</si>
  <si>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</si>
  <si>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</si>
  <si>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</si>
  <si>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</si>
  <si>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</si>
  <si>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</si>
  <si>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</si>
  <si>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</si>
  <si>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</si>
  <si>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</si>
  <si>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</si>
  <si>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</si>
  <si>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</si>
  <si>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</si>
  <si>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</si>
  <si>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</si>
  <si>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</si>
  <si>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</si>
  <si>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</si>
  <si>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</si>
  <si>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</si>
  <si>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</si>
  <si>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</si>
  <si>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</si>
  <si>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</si>
  <si>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</si>
  <si>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</si>
  <si>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</si>
  <si>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</si>
  <si>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</si>
  <si>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</si>
  <si>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</si>
  <si>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</si>
  <si>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</si>
  <si>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</si>
  <si>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</si>
  <si>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</si>
  <si>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</si>
  <si>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</si>
  <si>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</si>
  <si>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</si>
  <si>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</si>
  <si>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</si>
  <si>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</si>
  <si>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</si>
  <si>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</si>
  <si>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</si>
  <si>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</si>
  <si>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</si>
  <si>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</si>
  <si>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</si>
  <si>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</si>
  <si>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</si>
  <si>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</si>
  <si>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</si>
  <si>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</si>
  <si>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</si>
  <si>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</si>
  <si>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</si>
  <si>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</si>
  <si>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</si>
  <si>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</si>
  <si>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</si>
  <si>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</si>
  <si>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</si>
  <si>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</si>
  <si>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</si>
  <si>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</si>
  <si>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</si>
  <si>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</si>
  <si>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</si>
  <si>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</si>
  <si>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</si>
  <si>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</si>
  <si>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</si>
  <si>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</si>
  <si>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</si>
  <si>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</si>
  <si>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</si>
  <si>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</si>
  <si>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</si>
  <si>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</si>
  <si>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</si>
  <si>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</si>
  <si>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</si>
  <si>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</si>
  <si>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</si>
  <si>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</si>
  <si>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</si>
  <si>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</si>
  <si>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</si>
  <si>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</si>
  <si>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</si>
  <si>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</si>
  <si>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</si>
  <si>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</si>
  <si>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</si>
  <si>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</si>
  <si>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</si>
  <si>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</si>
  <si>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</si>
  <si>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</si>
  <si>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</si>
  <si>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</si>
  <si>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</si>
  <si>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</si>
  <si>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</si>
  <si>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</si>
  <si>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</si>
  <si>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</si>
  <si>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</si>
  <si>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</si>
  <si>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</si>
  <si>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</si>
  <si>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</si>
  <si>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</si>
  <si>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</si>
  <si>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</si>
  <si>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</si>
  <si>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</si>
  <si>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</si>
  <si>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</si>
  <si>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</si>
  <si>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</si>
  <si>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</si>
  <si>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</si>
  <si>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</si>
  <si>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</si>
  <si>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</si>
  <si>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</si>
  <si>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</si>
  <si>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</si>
  <si>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</si>
  <si>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</si>
  <si>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</si>
  <si>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</si>
  <si>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</si>
  <si>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</si>
  <si>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</si>
  <si>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</si>
  <si>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</si>
  <si>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</si>
  <si>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</si>
  <si>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</si>
  <si>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</si>
  <si>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</si>
  <si>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</si>
  <si>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</si>
  <si>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</si>
  <si>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</si>
  <si>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</si>
  <si>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</si>
  <si>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</si>
  <si>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</si>
  <si>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</si>
  <si>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</si>
  <si>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</si>
  <si>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</si>
  <si>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</si>
  <si>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</si>
  <si>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</si>
  <si>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</si>
  <si>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</si>
  <si>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</si>
  <si>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</si>
  <si>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</si>
  <si>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</si>
  <si>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</si>
  <si>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</si>
  <si>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</si>
  <si>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</si>
  <si>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</si>
  <si>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</si>
  <si>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</si>
  <si>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</si>
  <si>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</si>
  <si>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</si>
  <si>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</si>
  <si>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</si>
  <si>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</si>
  <si>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</si>
  <si>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</si>
  <si>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</si>
  <si>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</si>
  <si>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</si>
  <si>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</si>
  <si>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</si>
  <si>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</si>
  <si>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</si>
  <si>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</si>
  <si>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</si>
  <si>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</si>
  <si>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</si>
  <si>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</si>
  <si>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</si>
  <si>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</si>
  <si>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</si>
  <si>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</si>
  <si>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</si>
  <si>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</si>
  <si>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</si>
  <si>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</si>
  <si>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</si>
  <si>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</si>
  <si>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</si>
  <si>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</si>
  <si>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</si>
  <si>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</si>
  <si>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</si>
  <si>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</si>
  <si>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</si>
  <si>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</si>
  <si>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</si>
  <si>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</si>
  <si>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</si>
  <si>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</si>
  <si>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</si>
  <si>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</si>
  <si>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</si>
  <si>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</si>
  <si>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</si>
  <si>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</si>
  <si>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</si>
  <si>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</si>
  <si>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</si>
  <si>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</si>
  <si>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</si>
  <si>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</si>
  <si>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</si>
  <si>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</si>
  <si>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</si>
  <si>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</si>
  <si>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</si>
  <si>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</si>
  <si>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</si>
  <si>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</si>
  <si>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</si>
  <si>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</si>
  <si>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</si>
  <si>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</si>
  <si>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</si>
  <si>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</si>
  <si>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</si>
  <si>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</si>
  <si>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</si>
  <si>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</si>
  <si>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</si>
  <si>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</si>
  <si>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</si>
  <si>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</si>
  <si>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</si>
  <si>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</si>
  <si>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</si>
  <si>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</si>
  <si>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</si>
  <si>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</si>
  <si>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</si>
  <si>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</si>
  <si>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</si>
  <si>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</si>
  <si>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</si>
  <si>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</si>
  <si>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</si>
  <si>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</si>
  <si>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</si>
  <si>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</si>
  <si>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</si>
  <si>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</si>
  <si>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</si>
  <si>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</si>
  <si>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</si>
  <si>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</si>
  <si>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</si>
  <si>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</si>
  <si>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</si>
  <si>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</si>
  <si>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</si>
  <si>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</si>
  <si>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</si>
  <si>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</si>
  <si>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</si>
  <si>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</si>
  <si>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</si>
  <si>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</si>
  <si>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</si>
  <si>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</si>
  <si>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</si>
  <si>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</si>
  <si>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</si>
  <si>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</si>
  <si>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</si>
  <si>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</si>
  <si>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</si>
  <si>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</si>
  <si>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</si>
  <si>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</si>
  <si>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</si>
  <si>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</si>
  <si>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</si>
  <si>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</si>
  <si>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</si>
  <si>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</si>
  <si>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</si>
  <si>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</si>
  <si>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</si>
  <si>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</si>
  <si>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</si>
  <si>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</si>
  <si>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</si>
  <si>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</si>
  <si>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</si>
  <si>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</si>
  <si>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</si>
  <si>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</si>
  <si>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</si>
  <si>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</si>
  <si>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</si>
  <si>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</si>
  <si>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</si>
  <si>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</si>
  <si>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</si>
  <si>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</si>
  <si>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</si>
  <si>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</si>
  <si>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</si>
  <si>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</si>
  <si>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</si>
  <si>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</si>
  <si>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</si>
  <si>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</si>
  <si>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</si>
  <si>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</si>
  <si>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</si>
  <si>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</si>
  <si>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</si>
  <si>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</si>
  <si>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</si>
  <si>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</si>
  <si>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</si>
  <si>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</si>
  <si>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</si>
  <si>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</si>
  <si>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</si>
  <si>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</si>
  <si>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</si>
  <si>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</si>
  <si>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</si>
  <si>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</si>
  <si>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</si>
  <si>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</si>
  <si>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</si>
  <si>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</si>
  <si>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</si>
  <si>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</si>
  <si>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</si>
  <si>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</si>
  <si>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</si>
  <si>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</si>
  <si>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</si>
  <si>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</si>
  <si>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</si>
  <si>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</si>
  <si>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</si>
  <si>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</si>
  <si>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</si>
  <si>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</si>
  <si>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</si>
  <si>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</si>
  <si>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</si>
  <si>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</si>
  <si>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</si>
  <si>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</si>
  <si>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</si>
  <si>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</si>
  <si>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</si>
  <si>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</si>
  <si>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</si>
  <si>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</si>
  <si>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</si>
  <si>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</si>
  <si>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</si>
  <si>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</si>
  <si>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</si>
  <si>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</si>
  <si>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</si>
  <si>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</si>
  <si>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</si>
  <si>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</si>
  <si>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</si>
  <si>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</si>
  <si>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</si>
  <si>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</si>
  <si>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</si>
  <si>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</si>
  <si>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</si>
  <si>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</si>
  <si>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</si>
  <si>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</si>
  <si>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</si>
  <si>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</si>
  <si>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</si>
  <si>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</si>
  <si>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</si>
  <si>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</si>
  <si>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</si>
  <si>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</si>
  <si>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</si>
  <si>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</si>
  <si>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</si>
  <si>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</si>
  <si>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</si>
  <si>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</si>
  <si>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</si>
  <si>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</si>
  <si>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</si>
  <si>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</si>
  <si>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</si>
  <si>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</si>
  <si>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</si>
  <si>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</si>
  <si>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</si>
  <si>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</si>
  <si>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</si>
  <si>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</si>
  <si>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</si>
  <si>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</si>
  <si>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</si>
  <si>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</si>
  <si>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</si>
  <si>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</si>
  <si>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</si>
  <si>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</si>
  <si>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</si>
  <si>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</si>
  <si>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</si>
  <si>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</si>
  <si>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</si>
  <si>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</si>
  <si>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</si>
  <si>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</si>
  <si>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</si>
  <si>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</si>
  <si>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</si>
  <si>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</si>
  <si>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</si>
  <si>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</si>
  <si>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</si>
  <si>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</si>
  <si>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</si>
  <si>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</si>
  <si>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</si>
  <si>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</si>
  <si>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</si>
  <si>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</si>
  <si>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</si>
  <si>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</si>
  <si>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</si>
  <si>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</si>
  <si>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</si>
  <si>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</si>
  <si>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</si>
  <si>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</si>
  <si>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</si>
  <si>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</si>
  <si>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</si>
  <si>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</si>
  <si>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</si>
  <si>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</si>
  <si>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</si>
  <si>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</si>
  <si>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</si>
  <si>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</si>
  <si>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</si>
  <si>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</si>
  <si>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</si>
  <si>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</si>
  <si>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</si>
  <si>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</si>
  <si>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</si>
  <si>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</si>
  <si>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</si>
  <si>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</si>
  <si>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</si>
  <si>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</si>
  <si>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</si>
  <si>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</si>
  <si>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</si>
  <si>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</si>
  <si>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</si>
  <si>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</si>
  <si>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</si>
  <si>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</si>
  <si>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</si>
  <si>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</si>
  <si>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</si>
  <si>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</si>
  <si>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</si>
  <si>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</si>
  <si>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</si>
  <si>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</si>
  <si>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</si>
  <si>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</si>
  <si>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</si>
  <si>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</si>
  <si>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</si>
  <si>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</si>
  <si>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</si>
  <si>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</si>
  <si>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</si>
  <si>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</si>
  <si>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</si>
  <si>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</si>
  <si>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</si>
  <si>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</si>
  <si>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</si>
  <si>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</si>
  <si>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</si>
  <si>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</si>
  <si>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</si>
  <si>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</si>
  <si>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</si>
  <si>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</si>
  <si>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</si>
  <si>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</si>
  <si>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</si>
  <si>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</si>
  <si>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</si>
  <si>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</si>
  <si>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</si>
  <si>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</si>
  <si>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</si>
  <si>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</si>
  <si>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</si>
  <si>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</si>
  <si>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</si>
  <si>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</si>
  <si>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</si>
  <si>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</si>
  <si>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</si>
  <si>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</si>
  <si>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</si>
  <si>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</si>
  <si>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</si>
  <si>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</si>
  <si>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</si>
  <si>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</si>
  <si>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</si>
  <si>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</si>
  <si>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</si>
  <si>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</si>
  <si>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</si>
  <si>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</si>
  <si>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</si>
  <si>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</si>
  <si>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</si>
  <si>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</si>
  <si>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</si>
  <si>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</si>
  <si>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</si>
  <si>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</si>
  <si>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</si>
  <si>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</si>
  <si>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</si>
  <si>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</si>
  <si>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</si>
  <si>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</si>
  <si>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</si>
  <si>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</si>
  <si>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</si>
  <si>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</si>
  <si>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</si>
  <si>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</si>
  <si>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</si>
  <si>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</si>
  <si>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</si>
  <si>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</si>
  <si>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</si>
  <si>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</si>
  <si>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</si>
  <si>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</si>
  <si>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</si>
  <si>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</si>
  <si>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</si>
  <si>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</si>
  <si>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</si>
  <si>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</si>
  <si>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</si>
  <si>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</si>
  <si>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</si>
  <si>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</si>
  <si>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</si>
  <si>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</si>
  <si>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</si>
  <si>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</si>
  <si>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</si>
  <si>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</si>
  <si>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</si>
  <si>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</si>
  <si>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</si>
  <si>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</si>
  <si>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</si>
  <si>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</si>
  <si>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</si>
  <si>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</si>
  <si>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</si>
  <si>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</si>
  <si>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</si>
  <si>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</si>
  <si>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</si>
  <si>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</si>
  <si>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</si>
  <si>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</si>
  <si>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</si>
  <si>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</si>
  <si>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</si>
  <si>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</si>
  <si>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</si>
  <si>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</si>
  <si>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</si>
  <si>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</si>
  <si>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</si>
  <si>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</si>
  <si>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</si>
  <si>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</si>
  <si>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</si>
  <si>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</si>
  <si>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</si>
  <si>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</si>
  <si>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</si>
  <si>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</si>
  <si>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</si>
  <si>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</si>
  <si>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</si>
  <si>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</si>
  <si>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</si>
  <si>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</si>
  <si>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</si>
  <si>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</si>
  <si>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</si>
  <si>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</si>
  <si>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</si>
  <si>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</si>
  <si>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</si>
  <si>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</si>
  <si>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</si>
  <si>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</si>
  <si>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</si>
  <si>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</si>
  <si>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</si>
  <si>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</si>
  <si>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</si>
  <si>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</si>
  <si>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</si>
  <si>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</si>
  <si>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</si>
  <si>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</si>
  <si>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</si>
  <si>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</si>
  <si>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</si>
  <si>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</si>
  <si>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</si>
  <si>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</si>
  <si>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</si>
  <si>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</si>
  <si>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</si>
  <si>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</si>
  <si>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</si>
  <si>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</si>
  <si>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</si>
  <si>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</si>
  <si>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</si>
  <si>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</si>
  <si>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</si>
  <si>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</si>
  <si>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</si>
  <si>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</si>
  <si>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</si>
  <si>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</si>
  <si>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</si>
  <si>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</si>
  <si>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</si>
  <si>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</si>
  <si>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</si>
  <si>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</si>
  <si>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</si>
  <si>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</si>
  <si>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</si>
  <si>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</si>
  <si>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</si>
  <si>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</si>
  <si>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</si>
  <si>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</si>
  <si>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</si>
  <si>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</si>
  <si>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</si>
  <si>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</si>
  <si>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</si>
  <si>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</si>
  <si>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</si>
  <si>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</si>
  <si>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</si>
  <si>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</si>
  <si>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</si>
  <si>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</si>
  <si>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</si>
  <si>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</si>
  <si>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</si>
  <si>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</si>
  <si>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</si>
  <si>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</si>
  <si>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</si>
  <si>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</si>
  <si>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</si>
  <si>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</si>
  <si>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</si>
  <si>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</si>
  <si>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</si>
  <si>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</si>
  <si>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</si>
  <si>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</si>
  <si>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</si>
  <si>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</si>
  <si>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</si>
  <si>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</si>
  <si>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</si>
  <si>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</si>
  <si>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</si>
  <si>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</si>
  <si>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</si>
  <si>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</si>
  <si>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</si>
  <si>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</si>
  <si>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</si>
  <si>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</si>
  <si>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</si>
  <si>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</si>
  <si>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</si>
  <si>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</si>
  <si>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</si>
  <si>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</si>
  <si>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</si>
  <si>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</si>
  <si>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</si>
  <si>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</si>
  <si>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</si>
  <si>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</si>
  <si>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</si>
  <si>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</si>
  <si>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</si>
  <si>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</si>
  <si>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</si>
  <si>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</si>
  <si>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</si>
  <si>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</si>
  <si>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</si>
  <si>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</si>
  <si>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</si>
  <si>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</si>
  <si>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</si>
  <si>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</si>
  <si>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</si>
  <si>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</si>
  <si>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</si>
  <si>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</si>
  <si>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</si>
  <si>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</si>
  <si>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</si>
  <si>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</si>
  <si>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</si>
  <si>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</si>
  <si>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</si>
  <si>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</si>
  <si>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</si>
  <si>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</si>
  <si>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</si>
  <si>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</si>
  <si>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</si>
  <si>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</si>
  <si>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</si>
  <si>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</si>
  <si>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</si>
  <si>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</si>
  <si>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</si>
  <si>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</si>
  <si>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</si>
  <si>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</si>
  <si>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</si>
  <si>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</si>
  <si>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</si>
  <si>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</si>
  <si>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</si>
  <si>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</si>
  <si>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</si>
  <si>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</si>
  <si>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</si>
  <si>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</si>
  <si>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</si>
  <si>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</si>
  <si>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</si>
  <si>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</si>
  <si>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</si>
  <si>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</si>
  <si>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</si>
  <si>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</si>
  <si>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</si>
  <si>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</si>
  <si>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</si>
  <si>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</si>
  <si>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</si>
  <si>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</si>
  <si>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</si>
  <si>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</si>
  <si>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</si>
  <si>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</si>
  <si>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</si>
  <si>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</si>
  <si>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</si>
  <si>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</si>
  <si>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</si>
  <si>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</si>
  <si>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</si>
  <si>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</si>
  <si>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</si>
  <si>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</si>
  <si>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</si>
  <si>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</si>
  <si>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</si>
  <si>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</si>
  <si>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</si>
  <si>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</si>
  <si>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</si>
  <si>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</si>
  <si>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</si>
  <si>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</si>
  <si>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</si>
  <si>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</si>
  <si>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</si>
  <si>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</si>
  <si>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</si>
  <si>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</si>
  <si>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</si>
  <si>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</si>
  <si>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</si>
  <si>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</si>
  <si>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</si>
  <si>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</si>
  <si>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</si>
  <si>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</si>
  <si>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</si>
  <si>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</si>
  <si>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</si>
  <si>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</si>
  <si>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</si>
  <si>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</si>
  <si>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</si>
  <si>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</si>
  <si>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</si>
  <si>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</si>
  <si>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</si>
  <si>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</si>
  <si>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</si>
  <si>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</si>
  <si>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</si>
  <si>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</si>
  <si>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</si>
  <si>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</si>
  <si>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</si>
  <si>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</si>
  <si>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</si>
  <si>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</si>
  <si>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</si>
  <si>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</si>
  <si>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</si>
  <si>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</si>
  <si>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</si>
  <si>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</si>
  <si>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</si>
  <si>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</si>
  <si>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</si>
  <si>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</si>
  <si>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</si>
  <si>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</si>
  <si>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</si>
  <si>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</si>
  <si>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</si>
  <si>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</si>
  <si>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</si>
  <si>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</si>
  <si>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</si>
  <si>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</si>
  <si>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</si>
  <si>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</si>
  <si>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</si>
  <si>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</si>
  <si>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</si>
  <si>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</si>
  <si>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</si>
  <si>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</si>
  <si>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</si>
  <si>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</si>
  <si>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</si>
  <si>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</si>
  <si>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</si>
  <si>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</si>
  <si>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</si>
  <si>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</si>
  <si>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</si>
  <si>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</si>
  <si>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</si>
  <si>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</si>
  <si>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</si>
  <si>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</si>
  <si>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</si>
  <si>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</si>
  <si>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</si>
  <si>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</si>
  <si>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</si>
  <si>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</si>
  <si>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</si>
  <si>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</si>
  <si>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</si>
  <si>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</si>
  <si>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</si>
  <si>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</si>
  <si>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</si>
  <si>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</si>
  <si>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</si>
  <si>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</si>
  <si>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</si>
  <si>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</si>
  <si>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</si>
  <si>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</si>
  <si>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</si>
  <si>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</si>
  <si>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</si>
  <si>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</si>
  <si>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</si>
  <si>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</si>
  <si>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</si>
  <si>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</si>
  <si>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</si>
  <si>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</si>
  <si>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</si>
  <si>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</si>
  <si>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</si>
  <si>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</si>
  <si>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</si>
  <si>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</si>
  <si>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</si>
  <si>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</si>
  <si>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</si>
  <si>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</si>
  <si>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</si>
  <si>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</si>
  <si>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</si>
  <si>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</si>
  <si>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</si>
  <si>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</si>
  <si>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</si>
  <si>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</si>
  <si>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</si>
  <si>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</si>
  <si>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</si>
  <si>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</si>
  <si>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</si>
  <si>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</si>
  <si>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</si>
  <si>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</si>
  <si>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</si>
  <si>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</si>
  <si>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</si>
  <si>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</si>
  <si>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</si>
  <si>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</si>
  <si>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</si>
  <si>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</si>
  <si>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</si>
  <si>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</si>
  <si>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</si>
  <si>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</si>
  <si>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</si>
  <si>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</si>
  <si>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</si>
  <si>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</si>
  <si>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</si>
  <si>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</si>
  <si>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</si>
  <si>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</si>
  <si>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</si>
  <si>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</si>
  <si>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</si>
  <si>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</si>
  <si>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</si>
  <si>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</si>
  <si>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</si>
  <si>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</si>
  <si>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</si>
  <si>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</si>
  <si>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</si>
  <si>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</si>
  <si>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</si>
  <si>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</si>
  <si>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</si>
  <si>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</si>
  <si>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</si>
  <si>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</si>
  <si>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</si>
  <si>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</si>
  <si>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</si>
  <si>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</si>
  <si>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</si>
  <si>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</si>
  <si>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</si>
  <si>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</si>
  <si>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</si>
  <si>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</si>
  <si>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</si>
  <si>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</si>
  <si>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</si>
  <si>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</si>
  <si>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</si>
  <si>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</si>
  <si>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</si>
  <si>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</si>
  <si>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</si>
  <si>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</si>
  <si>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</si>
  <si>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</si>
  <si>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</si>
  <si>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</si>
  <si>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</si>
  <si>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</si>
  <si>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</si>
  <si>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</si>
  <si>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</si>
  <si>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</si>
  <si>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</si>
  <si>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</si>
  <si>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</si>
  <si>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</si>
  <si>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</si>
  <si>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</si>
  <si>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</si>
  <si>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</si>
  <si>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</si>
  <si>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</si>
  <si>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</si>
  <si>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</si>
  <si>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</si>
  <si>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</si>
  <si>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</si>
  <si>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</si>
  <si>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</si>
  <si>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</si>
  <si>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</si>
  <si>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</si>
  <si>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</si>
  <si>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</si>
  <si>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</si>
  <si>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</si>
  <si>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</si>
  <si>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</si>
  <si>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</si>
  <si>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</si>
  <si>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</si>
  <si>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</si>
  <si>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</si>
  <si>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</si>
  <si>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</si>
  <si>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</si>
  <si>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</si>
  <si>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</si>
  <si>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</si>
  <si>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</si>
  <si>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</si>
  <si>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</si>
  <si>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</si>
  <si>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</si>
  <si>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</si>
  <si>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</si>
  <si>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</si>
  <si>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</si>
  <si>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</si>
  <si>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</si>
  <si>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</si>
  <si>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</si>
  <si>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</si>
  <si>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</si>
  <si>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</si>
  <si>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</si>
  <si>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</si>
  <si>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</si>
  <si>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</si>
  <si>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</si>
  <si>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</si>
  <si>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</si>
  <si>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</si>
  <si>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</si>
  <si>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</si>
  <si>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</si>
  <si>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</si>
  <si>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</si>
  <si>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</si>
  <si>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</si>
  <si>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</si>
  <si>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</si>
  <si>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</si>
  <si>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</si>
  <si>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</si>
  <si>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</si>
  <si>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</si>
  <si>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</si>
  <si>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</si>
  <si>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</si>
  <si>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</si>
  <si>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</si>
  <si>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</si>
  <si>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</si>
  <si>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</si>
  <si>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</si>
  <si>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</si>
  <si>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</si>
  <si>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</si>
  <si>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</si>
  <si>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</si>
  <si>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</si>
  <si>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</si>
  <si>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</si>
  <si>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</si>
  <si>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</si>
  <si>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</si>
  <si>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</si>
  <si>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</si>
  <si>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</si>
  <si>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</si>
  <si>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</si>
  <si>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</si>
  <si>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</si>
  <si>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</si>
  <si>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</si>
  <si>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</si>
  <si>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</si>
  <si>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</si>
  <si>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</si>
  <si>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</si>
  <si>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</si>
  <si>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</si>
  <si>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</si>
  <si>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</si>
  <si>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</si>
  <si>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</si>
  <si>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</si>
  <si>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</si>
  <si>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</si>
  <si>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</si>
  <si>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</si>
  <si>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</si>
  <si>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</si>
  <si>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</si>
  <si>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</si>
  <si>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</si>
  <si>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</si>
  <si>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</si>
  <si>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</si>
  <si>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</si>
  <si>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</si>
  <si>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</si>
  <si>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</si>
  <si>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</si>
  <si>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</si>
  <si>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</si>
  <si>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</si>
  <si>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</si>
  <si>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</si>
  <si>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</si>
  <si>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</si>
  <si>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</si>
  <si>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</si>
  <si>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</si>
  <si>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</si>
  <si>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</si>
  <si>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</si>
  <si>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</si>
  <si>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</si>
  <si>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</si>
  <si>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</si>
  <si>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</si>
  <si>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</si>
  <si>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</si>
  <si>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</si>
  <si>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</si>
  <si>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</si>
  <si>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</si>
  <si>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</si>
  <si>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</si>
  <si>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</si>
  <si>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</si>
  <si>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</si>
  <si>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</si>
  <si>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</si>
  <si>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</si>
  <si>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</si>
  <si>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</si>
  <si>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</si>
  <si>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</si>
  <si>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</si>
  <si>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</si>
  <si>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</si>
  <si>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</si>
  <si>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</si>
  <si>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</si>
  <si>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</si>
  <si>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</si>
  <si>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</si>
  <si>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</si>
  <si>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</si>
  <si>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</si>
  <si>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</si>
  <si>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</si>
  <si>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</si>
  <si>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</si>
  <si>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</si>
  <si>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</si>
  <si>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</si>
  <si>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</si>
  <si>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</si>
  <si>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</si>
  <si>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</si>
  <si>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</si>
  <si>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</si>
  <si>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</si>
  <si>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</si>
  <si>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</si>
  <si>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</si>
  <si>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</si>
  <si>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</si>
  <si>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</si>
  <si>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</si>
  <si>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</si>
  <si>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</si>
  <si>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</si>
  <si>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</si>
  <si>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</si>
  <si>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</si>
  <si>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</si>
  <si>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</si>
  <si>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</si>
  <si>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</si>
  <si>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</si>
  <si>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</si>
  <si>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</si>
  <si>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</si>
  <si>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</si>
  <si>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</si>
  <si>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</si>
  <si>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</si>
  <si>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</si>
  <si>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</si>
  <si>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</si>
  <si>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</si>
  <si>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</si>
  <si>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</si>
  <si>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</si>
  <si>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</si>
  <si>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</si>
  <si>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</si>
  <si>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</si>
  <si>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</si>
  <si>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</si>
  <si>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</si>
  <si>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</si>
  <si>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</si>
  <si>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</si>
  <si>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</si>
  <si>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</si>
  <si>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</si>
  <si>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</si>
  <si>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</si>
  <si>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</si>
  <si>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</si>
  <si>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</si>
  <si>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</si>
  <si>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</si>
  <si>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</si>
  <si>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</si>
  <si>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</si>
  <si>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</si>
  <si>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</si>
  <si>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</si>
  <si>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</si>
  <si>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</si>
  <si>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</si>
  <si>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</si>
  <si>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</si>
  <si>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</si>
  <si>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</si>
  <si>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</si>
  <si>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</si>
  <si>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</si>
  <si>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</si>
  <si>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</si>
  <si>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</si>
  <si>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</si>
  <si>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</si>
  <si>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</si>
  <si>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</si>
  <si>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</si>
  <si>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</si>
  <si>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</si>
  <si>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</si>
  <si>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</si>
  <si>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</si>
  <si>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</si>
  <si>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</si>
  <si>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</si>
  <si>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</si>
  <si>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</si>
  <si>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</si>
  <si>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</si>
  <si>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</si>
  <si>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</si>
  <si>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</si>
  <si>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</si>
  <si>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</si>
  <si>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</si>
  <si>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</si>
  <si>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</si>
  <si>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</si>
  <si>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</si>
  <si>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</si>
  <si>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</si>
  <si>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</si>
  <si>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</si>
  <si>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</si>
  <si>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</si>
  <si>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</si>
  <si>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</si>
  <si>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</si>
  <si>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</si>
  <si>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</si>
  <si>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</si>
  <si>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</si>
  <si>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</si>
  <si>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</si>
  <si>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</si>
  <si>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</si>
  <si>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</si>
  <si>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</si>
  <si>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</si>
  <si>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</si>
  <si>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</si>
  <si>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</si>
  <si>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</si>
  <si>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</si>
  <si>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</si>
  <si>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</si>
  <si>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</si>
  <si>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</si>
  <si>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</si>
  <si>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</si>
  <si>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</si>
  <si>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</si>
  <si>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</si>
  <si>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</si>
  <si>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</si>
  <si>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</si>
  <si>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</si>
  <si>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</si>
  <si>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</si>
  <si>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</si>
  <si>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</si>
  <si>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</si>
  <si>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</si>
  <si>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</si>
  <si>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</si>
  <si>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</si>
  <si>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</si>
  <si>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</si>
  <si>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</si>
  <si>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</si>
  <si>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</si>
  <si>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</si>
  <si>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</si>
  <si>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</si>
  <si>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</si>
  <si>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</si>
  <si>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</si>
  <si>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</si>
  <si>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</si>
  <si>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</si>
  <si>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</si>
  <si>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</si>
  <si>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</si>
  <si>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</si>
  <si>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</si>
  <si>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</si>
  <si>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</si>
  <si>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</si>
  <si>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</si>
  <si>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</si>
  <si>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</si>
  <si>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</si>
  <si>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</si>
  <si>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</si>
  <si>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</si>
  <si>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</si>
  <si>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</si>
  <si>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</si>
  <si>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</si>
  <si>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</si>
  <si>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</si>
  <si>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</si>
  <si>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</si>
  <si>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</si>
  <si>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</si>
  <si>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</si>
  <si>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</si>
  <si>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</si>
  <si>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</si>
  <si>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</si>
  <si>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</si>
  <si>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</si>
  <si>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</si>
  <si>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</si>
  <si>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</si>
  <si>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</si>
  <si>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</si>
  <si>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</si>
  <si>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</si>
  <si>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</si>
  <si>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</si>
  <si>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</si>
  <si>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</si>
  <si>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</si>
  <si>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</si>
  <si>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</si>
  <si>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</si>
  <si>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</si>
  <si>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</si>
  <si>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</si>
  <si>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</si>
  <si>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</si>
  <si>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</si>
  <si>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</si>
  <si>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</si>
  <si>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</si>
  <si>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</si>
  <si>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</si>
  <si>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</si>
  <si>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</si>
  <si>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</si>
  <si>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</si>
  <si>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</si>
  <si>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</si>
  <si>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</si>
  <si>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</si>
  <si>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</si>
  <si>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</si>
  <si>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</si>
  <si>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</si>
  <si>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</si>
  <si>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</si>
  <si>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</si>
  <si>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</si>
  <si>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</si>
  <si>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</si>
  <si>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</si>
  <si>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</si>
  <si>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</si>
  <si>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</si>
  <si>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</si>
  <si>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</si>
  <si>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</si>
  <si>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</si>
  <si>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</si>
  <si>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</si>
  <si>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</si>
  <si>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</si>
  <si>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</si>
  <si>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</si>
  <si>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</si>
  <si>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</si>
  <si>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</si>
  <si>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</si>
  <si>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</si>
  <si>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</si>
  <si>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</si>
  <si>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</si>
  <si>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</si>
  <si>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</si>
  <si>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</si>
  <si>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</si>
  <si>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</si>
  <si>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</si>
  <si>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</si>
  <si>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</si>
  <si>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</si>
  <si>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</si>
  <si>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</si>
  <si>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</si>
  <si>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</si>
  <si>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</si>
  <si>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</si>
  <si>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</si>
  <si>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</si>
  <si>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</si>
  <si>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</si>
  <si>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</si>
  <si>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</si>
  <si>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</si>
  <si>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</si>
  <si>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</si>
  <si>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</si>
  <si>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</si>
  <si>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</si>
  <si>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</si>
  <si>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</si>
  <si>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</si>
  <si>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</si>
  <si>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</si>
  <si>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</si>
  <si>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</si>
  <si>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</si>
  <si>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</si>
  <si>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</si>
  <si>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</si>
  <si>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</si>
  <si>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</si>
  <si>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</si>
  <si>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</si>
  <si>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</si>
  <si>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</si>
  <si>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</si>
  <si>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</si>
  <si>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</si>
  <si>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</si>
  <si>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</si>
  <si>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</si>
  <si>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</si>
  <si>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</si>
  <si>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</si>
  <si>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</si>
  <si>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</si>
  <si>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</si>
  <si>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</si>
  <si>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</si>
  <si>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</si>
  <si>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</si>
  <si>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</si>
  <si>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</si>
  <si>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</si>
  <si>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</si>
  <si>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</si>
  <si>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</si>
  <si>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</si>
  <si>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</si>
  <si>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</si>
  <si>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</si>
  <si>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</si>
  <si>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</si>
  <si>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</si>
  <si>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</si>
  <si>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</si>
  <si>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</si>
  <si>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</si>
  <si>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</si>
  <si>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</si>
  <si>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</si>
  <si>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</si>
  <si>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</si>
  <si>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</si>
  <si>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</si>
  <si>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</si>
  <si>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</si>
  <si>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</si>
  <si>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</si>
  <si>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</si>
  <si>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</si>
  <si>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</si>
  <si>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</si>
  <si>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</si>
  <si>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</si>
  <si>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</si>
  <si>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</si>
  <si>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</si>
  <si>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</si>
  <si>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</si>
  <si>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</si>
  <si>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</si>
  <si>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</si>
  <si>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</si>
  <si>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</si>
  <si>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</si>
  <si>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</si>
  <si>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</si>
  <si>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</si>
  <si>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</si>
  <si>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</si>
  <si>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</si>
  <si>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</si>
  <si>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</si>
  <si>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</si>
  <si>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</si>
  <si>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</si>
  <si>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</si>
  <si>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</si>
  <si>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</si>
  <si>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</si>
  <si>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</si>
  <si>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</si>
  <si>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</si>
  <si>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</si>
  <si>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</si>
  <si>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</si>
  <si>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</si>
  <si>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</si>
  <si>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</si>
  <si>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</si>
  <si>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</si>
  <si>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</si>
  <si>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</si>
  <si>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</si>
  <si>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</si>
  <si>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</si>
  <si>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</si>
  <si>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</si>
  <si>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</si>
  <si>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</si>
  <si>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</si>
  <si>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</si>
  <si>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</si>
  <si>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</si>
  <si>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</si>
  <si>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</si>
  <si>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</si>
  <si>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</si>
  <si>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</si>
  <si>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</si>
  <si>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</si>
  <si>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</si>
  <si>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</si>
  <si>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</si>
  <si>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</si>
  <si>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</si>
  <si>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</si>
  <si>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</si>
  <si>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</si>
  <si>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</si>
  <si>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</si>
  <si>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</si>
  <si>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</si>
  <si>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</si>
  <si>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</si>
  <si>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</si>
  <si>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</si>
  <si>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</si>
  <si>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</si>
  <si>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</si>
  <si>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</si>
  <si>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</si>
  <si>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</si>
  <si>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</si>
  <si>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</si>
  <si>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</si>
  <si>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</si>
  <si>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</si>
  <si>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</si>
  <si>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</si>
  <si>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</si>
  <si>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</si>
  <si>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</si>
  <si>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</si>
  <si>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</si>
  <si>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</si>
  <si>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</si>
  <si>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</si>
  <si>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</si>
  <si>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</si>
  <si>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</si>
  <si>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</si>
  <si>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</si>
  <si>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</si>
  <si>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</si>
  <si>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</si>
  <si>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</si>
  <si>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</si>
  <si>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</si>
  <si>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</si>
  <si>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</si>
  <si>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</si>
  <si>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</si>
  <si>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</si>
  <si>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</si>
  <si>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</si>
  <si>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</si>
  <si>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</si>
  <si>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</si>
  <si>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</si>
  <si>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</si>
  <si>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</si>
  <si>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</si>
  <si>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</si>
  <si>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</si>
  <si>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</si>
  <si>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</si>
  <si>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</si>
  <si>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</si>
  <si>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</si>
  <si>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</si>
  <si>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</si>
  <si>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</si>
  <si>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</si>
  <si>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</si>
  <si>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</si>
  <si>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</si>
  <si>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</si>
  <si>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</si>
  <si>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</si>
  <si>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</si>
  <si>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</si>
  <si>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</si>
  <si>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</si>
  <si>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</si>
  <si>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</si>
  <si>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</si>
  <si>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</si>
  <si>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</si>
  <si>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</si>
  <si>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</si>
  <si>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</si>
  <si>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</si>
  <si>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</si>
  <si>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</si>
  <si>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</si>
  <si>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</si>
  <si>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</si>
  <si>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</si>
  <si>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</si>
  <si>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</si>
  <si>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</si>
  <si>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</si>
  <si>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</si>
  <si>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</si>
  <si>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</si>
  <si>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</si>
  <si>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</si>
  <si>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</si>
  <si>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</si>
  <si>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</si>
  <si>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</si>
  <si>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</si>
  <si>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</si>
  <si>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</si>
  <si>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</si>
  <si>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</si>
  <si>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</si>
  <si>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</si>
  <si>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</si>
  <si>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</si>
  <si>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</si>
  <si>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</si>
  <si>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</si>
  <si>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</si>
  <si>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</si>
  <si>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</si>
  <si>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</si>
  <si>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</si>
  <si>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</si>
  <si>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</si>
  <si>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</si>
  <si>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</si>
  <si>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</si>
  <si>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</si>
  <si>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</si>
  <si>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</si>
  <si>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</si>
  <si>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</si>
  <si>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</si>
  <si>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</si>
  <si>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</si>
  <si>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</si>
  <si>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</si>
  <si>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</si>
  <si>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</si>
  <si>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</si>
  <si>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</si>
  <si>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</si>
  <si>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</si>
  <si>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</si>
  <si>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</si>
  <si>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</si>
  <si>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</si>
  <si>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</si>
  <si>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</si>
  <si>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</si>
  <si>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</si>
  <si>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</si>
  <si>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</si>
  <si>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</si>
  <si>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</si>
  <si>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</si>
  <si>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</si>
  <si>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</si>
  <si>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</si>
  <si>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</si>
  <si>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</si>
  <si>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</si>
  <si>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</si>
  <si>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</si>
  <si>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</si>
  <si>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</si>
  <si>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</si>
  <si>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</si>
  <si>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</si>
  <si>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</si>
  <si>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</si>
  <si>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</si>
  <si>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</si>
  <si>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</si>
  <si>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</si>
  <si>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</si>
  <si>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</si>
  <si>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</si>
  <si>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</si>
  <si>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</si>
  <si>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</si>
  <si>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</si>
  <si>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</si>
  <si>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</si>
  <si>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</si>
  <si>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</si>
  <si>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</si>
  <si>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</si>
  <si>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</si>
  <si>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</si>
  <si>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</si>
  <si>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</si>
  <si>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</si>
  <si>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</si>
  <si>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</si>
  <si>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</si>
  <si>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</si>
  <si>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</si>
  <si>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</si>
  <si>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</si>
  <si>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</si>
  <si>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</si>
  <si>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</si>
  <si>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</si>
  <si>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</si>
  <si>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</si>
  <si>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</si>
  <si>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</si>
  <si>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</si>
  <si>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</si>
  <si>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</si>
  <si>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</si>
  <si>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</si>
  <si>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</si>
  <si>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</si>
  <si>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</si>
  <si>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</si>
  <si>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</si>
  <si>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</si>
  <si>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</si>
  <si>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</si>
  <si>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</si>
  <si>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</si>
  <si>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</si>
  <si>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</si>
  <si>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</si>
  <si>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</si>
  <si>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</si>
  <si>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</si>
  <si>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</si>
  <si>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</si>
  <si>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</si>
  <si>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</si>
  <si>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</si>
  <si>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</si>
  <si>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</si>
  <si>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</si>
  <si>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</si>
  <si>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</si>
  <si>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</si>
  <si>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</si>
  <si>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</si>
  <si>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</si>
  <si>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</si>
  <si>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</si>
  <si>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</si>
  <si>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</si>
  <si>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</si>
  <si>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</si>
  <si>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</si>
  <si>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</si>
  <si>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</si>
  <si>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</si>
  <si>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</si>
  <si>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</si>
  <si>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</si>
  <si>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</si>
  <si>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</si>
  <si>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</si>
  <si>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</si>
  <si>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</si>
  <si>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</si>
  <si>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</si>
  <si>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</si>
  <si>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</si>
  <si>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</si>
  <si>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</si>
  <si>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</si>
  <si>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</si>
  <si>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</si>
  <si>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</si>
  <si>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</si>
  <si>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</si>
  <si>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</si>
  <si>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</si>
  <si>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</si>
  <si>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</si>
  <si>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</si>
  <si>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</si>
  <si>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</si>
  <si>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</si>
  <si>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</si>
  <si>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</si>
  <si>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</si>
  <si>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</si>
  <si>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</si>
  <si>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</si>
  <si>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</si>
  <si>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</si>
  <si>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</si>
  <si>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</si>
  <si>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</si>
  <si>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</si>
  <si>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</si>
  <si>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</si>
  <si>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</si>
  <si>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</si>
  <si>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</si>
  <si>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</si>
  <si>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</si>
  <si>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</si>
  <si>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</si>
  <si>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</si>
  <si>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</si>
  <si>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</si>
  <si>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</si>
  <si>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</si>
  <si>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</si>
  <si>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</si>
  <si>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</si>
  <si>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</si>
  <si>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</si>
  <si>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</si>
  <si>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</si>
  <si>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</si>
  <si>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</si>
  <si>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</si>
  <si>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</si>
  <si>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</si>
  <si>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</si>
  <si>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</si>
  <si>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</si>
  <si>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</si>
  <si>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</si>
  <si>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</si>
  <si>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</si>
  <si>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</si>
  <si>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</si>
  <si>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</si>
  <si>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</si>
  <si>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</si>
  <si>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</si>
  <si>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</si>
  <si>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</si>
  <si>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</si>
  <si>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</si>
  <si>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</si>
  <si>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</si>
  <si>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</si>
  <si>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</si>
  <si>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</si>
  <si>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</si>
  <si>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</si>
  <si>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</si>
  <si>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</si>
  <si>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</si>
  <si>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</si>
  <si>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</si>
  <si>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</si>
  <si>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</si>
  <si>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</si>
  <si>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</si>
  <si>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</si>
  <si>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</si>
  <si>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</si>
  <si>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</si>
  <si>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</si>
  <si>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</si>
  <si>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</si>
  <si>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</si>
  <si>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</si>
  <si>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</si>
  <si>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</si>
  <si>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</si>
  <si>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</si>
  <si>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</si>
  <si>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</si>
  <si>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</si>
  <si>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</si>
  <si>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</si>
  <si>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</si>
  <si>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</si>
  <si>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</si>
  <si>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</si>
  <si>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</si>
  <si>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</si>
  <si>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</si>
  <si>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</si>
  <si>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</si>
  <si>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</si>
  <si>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</si>
  <si>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</si>
  <si>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</si>
  <si>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</si>
  <si>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</si>
  <si>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</si>
  <si>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</si>
  <si>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</si>
  <si>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</si>
  <si>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</si>
  <si>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</si>
  <si>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</si>
  <si>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</si>
  <si>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</si>
  <si>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</si>
  <si>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</si>
  <si>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</si>
  <si>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</si>
  <si>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</si>
  <si>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</si>
  <si>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</si>
  <si>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</si>
  <si>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</si>
  <si>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</si>
  <si>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</si>
  <si>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</si>
  <si>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</si>
  <si>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</si>
  <si>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</si>
  <si>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</si>
  <si>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</si>
  <si>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</si>
  <si>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</si>
  <si>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</si>
  <si>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</si>
  <si>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</si>
  <si>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</si>
  <si>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</si>
  <si>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</si>
  <si>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</si>
  <si>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</si>
  <si>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</si>
  <si>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</si>
  <si>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</si>
  <si>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</si>
  <si>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</si>
  <si>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</si>
  <si>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</si>
  <si>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</si>
  <si>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</si>
  <si>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</si>
  <si>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</si>
  <si>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</si>
  <si>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</si>
  <si>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</si>
  <si>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</si>
  <si>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</si>
  <si>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</si>
  <si>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</si>
  <si>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</si>
  <si>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</si>
  <si>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</si>
  <si>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</si>
  <si>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</si>
  <si>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</si>
  <si>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</si>
  <si>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</si>
  <si>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</si>
  <si>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</si>
  <si>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</si>
  <si>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</si>
  <si>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</si>
  <si>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</si>
  <si>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</si>
  <si>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</si>
  <si>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</si>
  <si>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</si>
  <si>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</si>
  <si>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</si>
  <si>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</si>
  <si>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</si>
  <si>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</si>
  <si>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</si>
  <si>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</si>
  <si>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</si>
  <si>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</si>
  <si>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</si>
  <si>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</si>
  <si>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</si>
  <si>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</si>
  <si>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</si>
  <si>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</si>
  <si>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</si>
  <si>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</si>
  <si>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</si>
  <si>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</si>
  <si>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</si>
  <si>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</si>
  <si>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</si>
  <si>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</si>
  <si>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</si>
  <si>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</si>
  <si>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</si>
  <si>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</si>
  <si>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</si>
  <si>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</si>
  <si>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</si>
  <si>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</si>
  <si>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</si>
  <si>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</si>
  <si>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</si>
  <si>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</si>
  <si>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</si>
  <si>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</si>
  <si>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</si>
  <si>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</si>
  <si>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</si>
  <si>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</si>
  <si>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</si>
  <si>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</si>
  <si>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</si>
  <si>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</si>
  <si>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</si>
  <si>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</si>
  <si>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</si>
  <si>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</si>
  <si>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</si>
  <si>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</si>
  <si>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</si>
  <si>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</si>
  <si>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</si>
  <si>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</si>
  <si>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</si>
  <si>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</si>
  <si>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</si>
  <si>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</si>
  <si>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</si>
  <si>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</si>
  <si>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</si>
  <si>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</si>
  <si>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</si>
  <si>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</si>
  <si>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</si>
  <si>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</si>
  <si>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</si>
  <si>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</si>
  <si>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</si>
  <si>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</si>
  <si>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</si>
  <si>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</si>
  <si>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</si>
  <si>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</si>
  <si>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</si>
  <si>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</si>
  <si>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</si>
  <si>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</si>
  <si>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</si>
  <si>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</si>
  <si>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</si>
  <si>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</si>
  <si>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</si>
  <si>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</si>
  <si>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</si>
  <si>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</si>
  <si>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</si>
  <si>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</si>
  <si>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</si>
  <si>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</si>
  <si>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</si>
  <si>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</si>
  <si>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</si>
  <si>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</si>
  <si>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</si>
  <si>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</si>
  <si>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</si>
  <si>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</si>
  <si>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</si>
  <si>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</si>
  <si>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</si>
  <si>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</si>
  <si>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</si>
  <si>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</si>
  <si>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</si>
  <si>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</si>
  <si>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</si>
  <si>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</si>
  <si>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</si>
  <si>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</si>
  <si>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</si>
  <si>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</si>
  <si>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</si>
  <si>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</si>
  <si>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</si>
  <si>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</si>
  <si>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</si>
  <si>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</si>
  <si>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</si>
  <si>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</si>
  <si>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</si>
  <si>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</si>
  <si>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</si>
  <si>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</si>
  <si>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</si>
  <si>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</si>
  <si>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</si>
  <si>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</si>
  <si>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</si>
  <si>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</si>
  <si>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</si>
  <si>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</si>
  <si>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</si>
  <si>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</si>
  <si>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</si>
  <si>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</si>
  <si>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</si>
  <si>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</si>
  <si>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</si>
  <si>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</si>
  <si>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</si>
  <si>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</si>
  <si>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</si>
  <si>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</si>
  <si>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</si>
  <si>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</si>
  <si>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</si>
  <si>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</si>
  <si>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</si>
  <si>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</si>
  <si>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</si>
  <si>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</si>
  <si>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</si>
  <si>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</si>
  <si>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</si>
  <si>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</si>
  <si>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</si>
  <si>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</si>
  <si>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</si>
  <si>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</si>
  <si>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</si>
  <si>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</si>
  <si>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</si>
  <si>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</si>
  <si>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</si>
  <si>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</si>
  <si>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</si>
  <si>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</si>
  <si>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</si>
  <si>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</si>
  <si>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</si>
  <si>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</si>
  <si>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</si>
  <si>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</si>
  <si>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</si>
  <si>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</si>
  <si>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</si>
  <si>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</si>
  <si>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</si>
  <si>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</si>
  <si>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</si>
  <si>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</si>
  <si>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</si>
  <si>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</si>
  <si>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</si>
  <si>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</si>
  <si>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</si>
  <si>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</si>
  <si>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</si>
  <si>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</si>
  <si>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</si>
  <si>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</si>
  <si>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</si>
  <si>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</si>
  <si>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</si>
  <si>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</si>
  <si>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</si>
  <si>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</si>
  <si>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</si>
  <si>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</si>
  <si>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</si>
  <si>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</si>
  <si>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</si>
  <si>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</si>
  <si>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</si>
  <si>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</si>
  <si>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</si>
  <si>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</si>
  <si>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</si>
  <si>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</si>
  <si>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</si>
  <si>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</si>
  <si>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</si>
  <si>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</si>
  <si>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</si>
  <si>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</si>
  <si>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</si>
  <si>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</si>
  <si>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</si>
  <si>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</si>
  <si>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</si>
  <si>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</si>
  <si>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</si>
  <si>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</si>
  <si>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</si>
  <si>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</si>
  <si>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</si>
  <si>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</si>
  <si>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</si>
  <si>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</si>
  <si>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</si>
  <si>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</si>
  <si>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</si>
  <si>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</si>
  <si>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</si>
  <si>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</si>
  <si>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</si>
  <si>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</si>
  <si>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</si>
  <si>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</si>
  <si>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</si>
  <si>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</si>
  <si>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</si>
  <si>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</si>
  <si>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</si>
  <si>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</si>
  <si>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</si>
  <si>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</si>
  <si>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</si>
  <si>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</si>
  <si>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</si>
  <si>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</si>
  <si>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</si>
  <si>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</si>
  <si>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</si>
  <si>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</si>
  <si>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</si>
  <si>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</si>
  <si>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</si>
  <si>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</si>
  <si>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</si>
  <si>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</si>
  <si>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</si>
  <si>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</si>
  <si>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</si>
  <si>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</si>
  <si>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</si>
  <si>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</si>
  <si>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</si>
  <si>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</si>
  <si>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</si>
  <si>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</si>
  <si>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</si>
  <si>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</si>
  <si>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</si>
  <si>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</si>
  <si>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</si>
  <si>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</si>
  <si>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</si>
  <si>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</si>
  <si>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</si>
  <si>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</si>
  <si>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</si>
  <si>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</si>
  <si>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</si>
  <si>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</si>
  <si>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</si>
  <si>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</si>
  <si>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</si>
  <si>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</si>
  <si>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</si>
  <si>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</si>
  <si>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</si>
  <si>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</si>
  <si>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</si>
  <si>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</si>
  <si>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</si>
  <si>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</si>
  <si>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</si>
  <si>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</si>
  <si>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</si>
  <si>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</si>
  <si>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</si>
  <si>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</si>
  <si>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</si>
  <si>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</si>
  <si>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</si>
  <si>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</si>
  <si>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</si>
  <si>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</si>
  <si>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</si>
  <si>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</si>
  <si>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</si>
  <si>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</si>
  <si>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</si>
  <si>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</si>
  <si>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</si>
  <si>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</si>
  <si>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</si>
  <si>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</si>
  <si>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</si>
  <si>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</si>
  <si>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</si>
  <si>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</si>
  <si>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</si>
  <si>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</si>
  <si>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</si>
  <si>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</si>
  <si>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</si>
  <si>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</si>
  <si>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</si>
  <si>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</si>
  <si>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</si>
  <si>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</si>
  <si>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</si>
  <si>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</si>
  <si>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</si>
  <si>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</si>
  <si>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</si>
  <si>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</si>
  <si>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</si>
  <si>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</si>
  <si>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</si>
  <si>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</si>
  <si>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</si>
  <si>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</si>
  <si>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</si>
  <si>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</si>
  <si>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</si>
  <si>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</si>
  <si>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</si>
  <si>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</si>
  <si>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</si>
  <si>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</si>
  <si>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</si>
  <si>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</si>
  <si>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</si>
  <si>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</si>
  <si>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</si>
  <si>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</si>
  <si>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</si>
  <si>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</si>
  <si>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</si>
  <si>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</si>
  <si>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</si>
  <si>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</si>
  <si>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</si>
  <si>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</si>
  <si>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</si>
  <si>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</si>
  <si>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</si>
  <si>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</si>
  <si>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</si>
  <si>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</si>
  <si>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</si>
  <si>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</si>
  <si>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</si>
  <si>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</si>
  <si>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</si>
  <si>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</si>
  <si>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</si>
  <si>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</si>
  <si>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</si>
  <si>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</si>
  <si>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</si>
  <si>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</si>
  <si>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</si>
  <si>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</si>
  <si>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</si>
  <si>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</si>
  <si>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</si>
  <si>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</si>
  <si>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</si>
  <si>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</si>
  <si>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</si>
  <si>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</si>
  <si>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</si>
  <si>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</si>
  <si>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</si>
  <si>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</si>
  <si>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</si>
  <si>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</si>
  <si>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</si>
  <si>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</si>
  <si>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</si>
  <si>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</si>
  <si>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</si>
  <si>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</si>
  <si>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</si>
  <si>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</si>
  <si>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</si>
  <si>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</si>
  <si>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</si>
  <si>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</si>
  <si>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</si>
  <si>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</si>
  <si>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</si>
  <si>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</si>
  <si>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</si>
  <si>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</si>
  <si>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</si>
  <si>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</si>
  <si>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</si>
  <si>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</si>
  <si>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</si>
  <si>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</si>
  <si>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</si>
  <si>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</si>
  <si>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</si>
  <si>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</si>
  <si>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</si>
  <si>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</si>
  <si>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</si>
  <si>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</si>
  <si>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</si>
  <si>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</si>
  <si>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</si>
  <si>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</si>
  <si>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</si>
  <si>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</si>
  <si>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</si>
  <si>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</si>
  <si>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</si>
  <si>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</si>
  <si>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</si>
  <si>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</si>
  <si>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</si>
  <si>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</si>
  <si>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</si>
  <si>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</si>
  <si>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</si>
  <si>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</si>
  <si>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</si>
  <si>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</si>
  <si>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</si>
  <si>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</si>
  <si>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</si>
  <si>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</si>
  <si>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</si>
  <si>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</si>
  <si>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</si>
  <si>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</si>
  <si>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</si>
  <si>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</si>
  <si>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</si>
  <si>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</si>
  <si>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</si>
  <si>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</si>
  <si>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</si>
  <si>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</si>
  <si>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</si>
  <si>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</si>
  <si>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</si>
  <si>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</si>
  <si>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</si>
  <si>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</si>
  <si>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</si>
  <si>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</si>
  <si>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</si>
  <si>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</si>
  <si>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</si>
  <si>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</si>
  <si>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</si>
  <si>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</si>
  <si>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</si>
  <si>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</si>
  <si>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</si>
  <si>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</si>
  <si>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</si>
  <si>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</si>
  <si>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</si>
  <si>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</si>
  <si>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</si>
  <si>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</si>
  <si>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</si>
  <si>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</si>
  <si>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</si>
  <si>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</si>
  <si>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</si>
  <si>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</si>
  <si>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</si>
  <si>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</si>
  <si>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</si>
  <si>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</si>
  <si>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</si>
  <si>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</si>
  <si>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</si>
  <si>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</si>
  <si>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</si>
  <si>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</si>
  <si>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</si>
  <si>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</si>
  <si>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</si>
  <si>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</si>
  <si>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</si>
  <si>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</si>
  <si>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</si>
  <si>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</si>
  <si>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</si>
  <si>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</si>
  <si>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</si>
  <si>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</si>
  <si>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</si>
  <si>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</si>
  <si>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</si>
  <si>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</si>
  <si>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</si>
  <si>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</si>
  <si>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</si>
  <si>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</si>
  <si>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</si>
  <si>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</si>
  <si>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</si>
  <si>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</si>
  <si>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</si>
  <si>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</si>
  <si>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</si>
  <si>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</si>
  <si>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</si>
  <si>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</si>
  <si>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</si>
  <si>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</si>
  <si>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</si>
  <si>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</si>
  <si>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</si>
  <si>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</si>
  <si>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</si>
  <si>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</si>
  <si>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</si>
  <si>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</si>
  <si>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</si>
  <si>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</si>
  <si>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</si>
  <si>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</si>
  <si>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</si>
  <si>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</si>
  <si>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</si>
  <si>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</si>
  <si>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</si>
  <si>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</si>
  <si>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</si>
  <si>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</si>
  <si>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</si>
  <si>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</si>
  <si>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</si>
  <si>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</si>
  <si>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</si>
  <si>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</si>
  <si>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</si>
  <si>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</si>
  <si>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</si>
  <si>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</si>
  <si>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</si>
  <si>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</si>
  <si>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</si>
  <si>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</si>
  <si>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</si>
  <si>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</si>
  <si>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</si>
  <si>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</si>
  <si>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</si>
  <si>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</si>
  <si>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</si>
  <si>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</si>
  <si>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</si>
  <si>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</si>
  <si>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</si>
  <si>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</si>
  <si>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</si>
  <si>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</si>
  <si>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</si>
  <si>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</si>
  <si>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</si>
  <si>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</si>
  <si>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</si>
  <si>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</si>
  <si>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</si>
  <si>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</si>
  <si>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</si>
  <si>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</si>
  <si>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</si>
  <si>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</si>
  <si>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</si>
  <si>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</si>
  <si>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</si>
  <si>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</si>
  <si>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</si>
  <si>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</si>
  <si>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</si>
  <si>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</si>
  <si>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</si>
  <si>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</si>
  <si>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</si>
  <si>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</si>
  <si>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</si>
  <si>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</si>
  <si>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</si>
  <si>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</si>
  <si>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</si>
  <si>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</si>
  <si>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</si>
  <si>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</si>
  <si>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</si>
  <si>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</si>
  <si>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</si>
  <si>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</si>
  <si>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</si>
  <si>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</si>
  <si>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</si>
  <si>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</si>
  <si>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</si>
  <si>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</si>
  <si>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</si>
  <si>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</si>
  <si>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</si>
  <si>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</si>
  <si>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</si>
  <si>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</si>
  <si>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</si>
  <si>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</si>
  <si>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</si>
  <si>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</si>
  <si>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</si>
  <si>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</si>
  <si>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</si>
  <si>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</si>
  <si>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</si>
  <si>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</si>
  <si>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</si>
  <si>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</si>
  <si>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</si>
  <si>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</si>
  <si>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</si>
  <si>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</si>
  <si>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</si>
  <si>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</si>
  <si>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</si>
  <si>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</si>
  <si>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</si>
  <si>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</si>
  <si>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</si>
  <si>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</si>
  <si>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</si>
  <si>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</si>
  <si>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</si>
  <si>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</si>
  <si>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</si>
  <si>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</si>
  <si>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</si>
  <si>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</si>
  <si>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</si>
  <si>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</si>
  <si>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</si>
  <si>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</si>
  <si>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</si>
  <si>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</si>
  <si>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</si>
  <si>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</si>
  <si>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</si>
  <si>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</si>
  <si>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</si>
  <si>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</si>
  <si>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</si>
  <si>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</si>
  <si>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</si>
  <si>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</si>
  <si>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</si>
  <si>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</si>
  <si>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</si>
  <si>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</si>
  <si>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</si>
  <si>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</si>
  <si>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</si>
  <si>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</si>
  <si>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</si>
  <si>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</si>
  <si>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</si>
  <si>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</si>
  <si>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</si>
  <si>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</si>
  <si>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</si>
  <si>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</si>
  <si>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</si>
  <si>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</si>
  <si>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</si>
  <si>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</si>
  <si>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</si>
  <si>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</si>
  <si>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</si>
  <si>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</si>
  <si>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</si>
  <si>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</si>
  <si>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</si>
  <si>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</si>
  <si>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</si>
  <si>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</si>
  <si>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</si>
  <si>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</si>
  <si>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</si>
  <si>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</si>
  <si>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</si>
  <si>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</si>
  <si>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</si>
  <si>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</si>
  <si>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</si>
  <si>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</si>
  <si>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</si>
  <si>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</si>
  <si>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</si>
  <si>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</si>
  <si>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</si>
  <si>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</si>
  <si>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</si>
  <si>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</si>
  <si>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</si>
  <si>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</si>
  <si>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</si>
  <si>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</si>
  <si>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</si>
  <si>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</si>
  <si>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</si>
  <si>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</si>
  <si>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</si>
  <si>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</si>
  <si>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</si>
  <si>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</si>
  <si>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</si>
  <si>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</si>
  <si>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</si>
  <si>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</si>
  <si>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</si>
  <si>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</si>
  <si>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</si>
  <si>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</si>
  <si>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</si>
  <si>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</si>
  <si>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</si>
  <si>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</si>
  <si>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</si>
  <si>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</si>
  <si>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</si>
  <si>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</si>
  <si>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</si>
  <si>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</si>
  <si>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</si>
  <si>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</si>
  <si>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</si>
  <si>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</si>
  <si>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</si>
  <si>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</si>
  <si>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</si>
  <si>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</si>
  <si>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</si>
  <si>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</si>
  <si>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</si>
  <si>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</si>
  <si>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</si>
  <si>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</si>
  <si>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</si>
  <si>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</si>
  <si>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</si>
  <si>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</si>
  <si>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</si>
  <si>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</si>
  <si>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</si>
  <si>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</si>
  <si>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</si>
  <si>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</si>
  <si>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</si>
  <si>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</si>
  <si>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</si>
  <si>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</si>
  <si>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</si>
  <si>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</si>
  <si>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</si>
  <si>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</si>
  <si>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</si>
  <si>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</si>
  <si>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</si>
  <si>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</si>
  <si>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</si>
  <si>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</si>
  <si>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</si>
  <si>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</si>
  <si>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</si>
  <si>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</si>
  <si>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</si>
  <si>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</si>
  <si>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</si>
  <si>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</si>
  <si>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</si>
  <si>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</si>
  <si>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</si>
  <si>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</si>
  <si>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</si>
  <si>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</si>
  <si>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</si>
  <si>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</si>
  <si>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</si>
  <si>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</si>
  <si>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</si>
  <si>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</si>
  <si>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</si>
  <si>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</si>
  <si>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</si>
  <si>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</si>
  <si>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</si>
  <si>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</si>
  <si>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</si>
  <si>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</si>
  <si>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</si>
  <si>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</si>
  <si>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</si>
  <si>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</si>
  <si>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</si>
  <si>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</si>
  <si>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</si>
  <si>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</si>
  <si>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</si>
  <si>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</si>
  <si>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</si>
  <si>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</si>
  <si>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</si>
  <si>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</si>
  <si>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</si>
  <si>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</si>
  <si>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</si>
  <si>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</si>
  <si>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</si>
  <si>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</si>
  <si>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</si>
  <si>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</si>
  <si>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</si>
  <si>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</si>
  <si>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</si>
  <si>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</si>
  <si>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</si>
  <si>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</si>
  <si>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</si>
  <si>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</si>
  <si>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</si>
  <si>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</si>
  <si>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</si>
  <si>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</si>
  <si>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</si>
  <si>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</si>
  <si>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</si>
  <si>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</si>
  <si>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</si>
  <si>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</si>
  <si>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</si>
  <si>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</si>
  <si>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</si>
  <si>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</si>
  <si>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</si>
  <si>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</si>
  <si>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</si>
  <si>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</si>
  <si>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</si>
  <si>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</si>
  <si>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</si>
  <si>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</si>
  <si>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</si>
  <si>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</si>
  <si>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</si>
  <si>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</si>
  <si>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</si>
  <si>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</si>
  <si>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</si>
  <si>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</si>
  <si>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</si>
  <si>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</si>
  <si>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</si>
  <si>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</si>
  <si>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</si>
  <si>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</si>
  <si>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</si>
  <si>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</si>
  <si>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</si>
  <si>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</si>
  <si>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</si>
  <si>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</si>
  <si>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</si>
  <si>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</si>
  <si>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</si>
  <si>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</si>
  <si>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</si>
  <si>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</si>
  <si>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</si>
  <si>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</si>
  <si>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</si>
  <si>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</si>
  <si>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</si>
  <si>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</si>
  <si>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</si>
  <si>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</si>
  <si>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</si>
  <si>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</si>
  <si>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</si>
  <si>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</si>
  <si>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</si>
  <si>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</si>
  <si>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</si>
  <si>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</si>
  <si>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</si>
  <si>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</si>
  <si>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</si>
  <si>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</si>
  <si>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</si>
  <si>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</si>
  <si>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</si>
  <si>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</si>
  <si>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</si>
  <si>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</si>
  <si>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</si>
  <si>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</si>
  <si>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</si>
  <si>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</si>
  <si>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</si>
  <si>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</si>
  <si>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</si>
  <si>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</si>
  <si>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</si>
  <si>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</si>
  <si>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</si>
  <si>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</si>
  <si>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</si>
  <si>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</si>
  <si>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</si>
  <si>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</si>
  <si>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</si>
  <si>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</si>
  <si>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</si>
  <si>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</si>
  <si>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</si>
  <si>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</si>
  <si>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</si>
  <si>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</si>
  <si>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</si>
  <si>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</si>
  <si>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</si>
  <si>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</si>
  <si>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</si>
  <si>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</si>
  <si>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</si>
  <si>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</si>
  <si>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</si>
  <si>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</si>
  <si>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</si>
  <si>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</si>
  <si>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</si>
  <si>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</si>
  <si>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</si>
  <si>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</si>
  <si>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</si>
  <si>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</si>
  <si>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</si>
  <si>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</si>
  <si>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</si>
  <si>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</si>
  <si>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</si>
  <si>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</si>
  <si>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</si>
  <si>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</si>
  <si>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</si>
  <si>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</si>
  <si>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</si>
  <si>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</si>
  <si>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</si>
  <si>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</si>
  <si>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</si>
  <si>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</si>
  <si>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</si>
  <si>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</si>
  <si>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</si>
  <si>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</si>
  <si>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</si>
  <si>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</si>
  <si>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</si>
  <si>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</si>
  <si>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</si>
  <si>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</si>
  <si>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</si>
  <si>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</si>
  <si>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</si>
  <si>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</si>
  <si>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</si>
  <si>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</si>
  <si>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</si>
  <si>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</si>
  <si>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</si>
  <si>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</si>
  <si>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</si>
  <si>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</si>
  <si>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</si>
  <si>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</si>
  <si>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</si>
  <si>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</si>
  <si>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</si>
  <si>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</si>
  <si>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</si>
  <si>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</si>
  <si>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</si>
  <si>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</si>
  <si>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</si>
  <si>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</si>
  <si>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</si>
  <si>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</si>
  <si>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</si>
  <si>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</si>
  <si>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</si>
  <si>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</si>
  <si>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</si>
  <si>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</si>
  <si>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</si>
  <si>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</si>
  <si>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</si>
  <si>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</si>
  <si>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</si>
  <si>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</si>
  <si>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</si>
  <si>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</si>
  <si>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</si>
  <si>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</si>
  <si>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</si>
  <si>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</si>
  <si>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</si>
  <si>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</si>
  <si>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</si>
  <si>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</si>
  <si>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</si>
  <si>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</si>
  <si>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</si>
  <si>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</si>
  <si>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</si>
  <si>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</si>
  <si>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</si>
  <si>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</si>
  <si>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</si>
  <si>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</si>
  <si>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</si>
  <si>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</si>
  <si>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</si>
  <si>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</si>
  <si>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</si>
  <si>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</si>
  <si>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</si>
  <si>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</si>
  <si>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</si>
  <si>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</si>
  <si>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</si>
  <si>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</si>
  <si>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</si>
  <si>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</si>
  <si>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</si>
  <si>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</si>
  <si>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</si>
  <si>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</si>
  <si>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</si>
  <si>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</si>
  <si>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</si>
  <si>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</si>
  <si>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</si>
  <si>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</si>
  <si>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</si>
  <si>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</si>
  <si>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</si>
  <si>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</si>
  <si>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</si>
  <si>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</si>
  <si>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</si>
  <si>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</si>
  <si>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</si>
  <si>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</si>
  <si>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</si>
  <si>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</si>
  <si>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</si>
  <si>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</si>
  <si>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</si>
  <si>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</si>
  <si>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</si>
  <si>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</si>
  <si>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</si>
  <si>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</si>
  <si>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</si>
  <si>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</si>
  <si>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</si>
  <si>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</si>
  <si>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</si>
  <si>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</si>
  <si>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</si>
  <si>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</si>
  <si>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</si>
  <si>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</si>
  <si>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</si>
  <si>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</si>
  <si>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</si>
  <si>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</si>
  <si>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</si>
  <si>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</si>
  <si>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</si>
  <si>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</si>
  <si>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</si>
  <si>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</si>
  <si>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</si>
  <si>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</si>
  <si>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</si>
  <si>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</si>
  <si>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</si>
  <si>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</si>
  <si>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</si>
  <si>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</si>
  <si>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</si>
  <si>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</si>
  <si>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</si>
  <si>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</si>
  <si>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</si>
  <si>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</si>
  <si>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</si>
  <si>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</si>
  <si>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</si>
  <si>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</si>
  <si>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</si>
  <si>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</si>
  <si>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</si>
  <si>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</si>
  <si>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</si>
  <si>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</si>
  <si>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</si>
  <si>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</si>
  <si>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</si>
  <si>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</si>
  <si>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</si>
  <si>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</si>
  <si>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</si>
  <si>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</si>
  <si>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</si>
  <si>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</si>
  <si>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</si>
  <si>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</si>
  <si>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</si>
  <si>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</si>
  <si>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</si>
  <si>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</si>
  <si>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</si>
  <si>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</si>
  <si>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</si>
  <si>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</si>
  <si>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</si>
  <si>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</si>
  <si>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</si>
  <si>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</si>
  <si>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</si>
  <si>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</si>
  <si>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</si>
  <si>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</si>
  <si>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</si>
  <si>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</si>
  <si>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</si>
  <si>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</si>
  <si>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</si>
  <si>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</si>
  <si>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</si>
  <si>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</si>
  <si>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</si>
  <si>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</si>
  <si>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</si>
  <si>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</si>
  <si>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</si>
  <si>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</si>
  <si>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</si>
  <si>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</si>
  <si>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</si>
  <si>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</si>
  <si>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</si>
  <si>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</si>
  <si>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</si>
  <si>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</si>
  <si>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</si>
  <si>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</si>
  <si>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</si>
  <si>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</si>
  <si>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</si>
  <si>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</si>
  <si>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</si>
  <si>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</si>
  <si>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</si>
  <si>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</si>
  <si>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</si>
  <si>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</si>
  <si>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</si>
  <si>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</si>
  <si>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</si>
  <si>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</si>
  <si>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</si>
  <si>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</si>
  <si>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</si>
  <si>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</si>
  <si>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</si>
  <si>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</si>
  <si>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</si>
  <si>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</si>
  <si>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</si>
  <si>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</si>
  <si>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</si>
  <si>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</si>
  <si>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</si>
  <si>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</si>
  <si>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</si>
  <si>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</si>
  <si>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</si>
  <si>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</si>
  <si>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</si>
  <si>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</si>
  <si>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</si>
  <si>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</si>
  <si>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</si>
  <si>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</si>
  <si>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</si>
  <si>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</si>
  <si>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</si>
  <si>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</si>
  <si>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</si>
  <si>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</si>
  <si>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</si>
  <si>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</si>
  <si>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</si>
  <si>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</si>
  <si>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</si>
  <si>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</si>
  <si>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</si>
  <si>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</si>
  <si>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</si>
  <si>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</si>
  <si>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</si>
  <si>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</si>
  <si>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</si>
  <si>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</si>
  <si>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</si>
  <si>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</si>
  <si>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</si>
  <si>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</si>
  <si>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</si>
  <si>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</si>
  <si>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</si>
  <si>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</si>
  <si>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</si>
  <si>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</si>
  <si>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</si>
  <si>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</si>
  <si>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</si>
  <si>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</si>
  <si>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</si>
  <si>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</si>
  <si>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</si>
  <si>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</si>
  <si>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</si>
  <si>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</si>
  <si>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</si>
  <si>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</si>
  <si>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</si>
  <si>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</si>
  <si>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</si>
  <si>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</si>
  <si>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</si>
  <si>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</si>
  <si>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</si>
  <si>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</si>
  <si>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</si>
  <si>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</si>
  <si>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</si>
  <si>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</si>
  <si>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</si>
  <si>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</si>
  <si>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</si>
  <si>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</si>
  <si>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</si>
  <si>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</si>
  <si>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</si>
  <si>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</si>
  <si>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</si>
  <si>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</si>
  <si>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</si>
  <si>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</si>
  <si>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</si>
  <si>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</si>
  <si>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</si>
  <si>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</si>
  <si>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</si>
  <si>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</si>
  <si>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</si>
  <si>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</si>
  <si>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</si>
  <si>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</si>
  <si>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</si>
  <si>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</si>
  <si>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</si>
  <si>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</si>
  <si>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</si>
  <si>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</si>
  <si>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</si>
  <si>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</si>
  <si>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</si>
  <si>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</si>
  <si>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</si>
  <si>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</si>
  <si>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</si>
  <si>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</si>
  <si>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</si>
  <si>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</si>
  <si>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</si>
  <si>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</si>
  <si>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</si>
  <si>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</si>
  <si>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</si>
  <si>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</si>
  <si>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</si>
  <si>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</si>
  <si>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</si>
  <si>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</si>
  <si>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</si>
  <si>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</si>
  <si>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</si>
  <si>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</si>
  <si>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</si>
  <si>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</si>
  <si>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</si>
  <si>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</si>
  <si>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</si>
  <si>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</si>
  <si>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</si>
  <si>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</si>
  <si>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</si>
  <si>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</si>
  <si>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</si>
  <si>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</si>
  <si>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</si>
  <si>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</si>
  <si>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</si>
  <si>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</si>
  <si>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</si>
  <si>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</si>
  <si>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</si>
  <si>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</si>
  <si>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</si>
  <si>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</si>
  <si>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</si>
  <si>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</si>
  <si>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</si>
  <si>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</si>
  <si>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</si>
  <si>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</si>
  <si>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</si>
  <si>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</si>
  <si>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</si>
  <si>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</si>
  <si>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</si>
  <si>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</si>
  <si>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</si>
  <si>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</si>
  <si>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</si>
  <si>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</si>
  <si>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</si>
  <si>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</si>
  <si>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</si>
  <si>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</si>
  <si>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</si>
  <si>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</si>
  <si>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</si>
  <si>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</si>
  <si>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</si>
  <si>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</si>
  <si>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</si>
  <si>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</si>
  <si>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</si>
  <si>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</si>
  <si>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</si>
  <si>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</si>
  <si>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</si>
  <si>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</si>
  <si>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</si>
  <si>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</si>
  <si>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</si>
  <si>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</si>
  <si>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</si>
  <si>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</si>
  <si>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</si>
  <si>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</si>
  <si>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</si>
  <si>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</si>
  <si>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</si>
  <si>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</si>
  <si>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</si>
  <si>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</si>
  <si>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</si>
  <si>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</si>
  <si>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</si>
  <si>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</si>
  <si>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</si>
  <si>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</si>
  <si>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</si>
  <si>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</si>
  <si>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</si>
  <si>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</si>
  <si>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</si>
  <si>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</si>
  <si>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</si>
  <si>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</si>
  <si>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</si>
  <si>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</si>
  <si>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</si>
  <si>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</si>
  <si>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</si>
  <si>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</si>
  <si>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</si>
  <si>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</si>
  <si>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</si>
  <si>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</si>
  <si>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</si>
  <si>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</si>
  <si>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</si>
  <si>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</si>
  <si>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</si>
  <si>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</si>
  <si>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</si>
  <si>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</si>
  <si>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</si>
  <si>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</si>
  <si>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</si>
  <si>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</si>
  <si>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</si>
  <si>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</si>
  <si>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</si>
  <si>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</si>
  <si>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</si>
  <si>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</si>
  <si>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</si>
  <si>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</si>
  <si>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</si>
  <si>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</si>
  <si>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</si>
  <si>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</si>
  <si>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</si>
  <si>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</si>
  <si>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</si>
  <si>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</si>
  <si>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</si>
  <si>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</si>
  <si>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</si>
  <si>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</si>
  <si>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</si>
  <si>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</si>
  <si>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</si>
  <si>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</si>
  <si>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</si>
  <si>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</si>
  <si>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</si>
  <si>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</si>
  <si>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</si>
  <si>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</si>
  <si>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</si>
  <si>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</si>
  <si>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</si>
  <si>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</si>
  <si>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</si>
  <si>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</si>
  <si>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</si>
  <si>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</si>
  <si>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</si>
  <si>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</si>
  <si>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</si>
  <si>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</si>
  <si>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</si>
  <si>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</si>
  <si>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</si>
  <si>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</si>
  <si>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</si>
  <si>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</si>
  <si>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</si>
  <si>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</si>
  <si>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</si>
  <si>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</si>
  <si>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</si>
  <si>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</si>
  <si>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</si>
  <si>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</si>
  <si>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</si>
  <si>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</si>
  <si>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</si>
  <si>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</si>
  <si>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</si>
  <si>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</si>
  <si>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</si>
  <si>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</si>
  <si>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</si>
  <si>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</si>
  <si>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</si>
  <si>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</si>
  <si>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</si>
  <si>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</si>
  <si>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</si>
  <si>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</si>
  <si>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</si>
  <si>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</si>
  <si>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</si>
  <si>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</si>
  <si>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</si>
  <si>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</si>
  <si>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</si>
  <si>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</si>
  <si>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</si>
  <si>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</si>
  <si>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</si>
  <si>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</si>
  <si>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</si>
  <si>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</si>
  <si>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</si>
  <si>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</si>
  <si>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</si>
  <si>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</si>
  <si>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</si>
  <si>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</si>
  <si>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</si>
  <si>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</si>
  <si>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</si>
  <si>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</si>
  <si>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</si>
  <si>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</si>
  <si>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</si>
  <si>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</si>
  <si>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</si>
  <si>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</si>
  <si>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</si>
  <si>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</si>
  <si>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</si>
  <si>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</si>
  <si>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</si>
  <si>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</si>
  <si>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</si>
  <si>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</si>
  <si>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</si>
  <si>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</si>
  <si>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</si>
  <si>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</si>
  <si>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</si>
  <si>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</si>
  <si>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</si>
  <si>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</si>
  <si>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</si>
  <si>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</si>
  <si>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</si>
  <si>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</si>
  <si>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</si>
  <si>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</si>
  <si>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</si>
  <si>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</si>
  <si>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</si>
  <si>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</si>
  <si>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</si>
  <si>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</si>
  <si>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</si>
  <si>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</si>
  <si>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</si>
  <si>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</si>
  <si>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</si>
  <si>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</si>
  <si>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</si>
  <si>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</si>
  <si>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</si>
  <si>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</si>
  <si>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</si>
  <si>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</si>
  <si>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</si>
  <si>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</si>
  <si>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</si>
  <si>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</si>
  <si>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</si>
  <si>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</si>
  <si>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</si>
  <si>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</si>
  <si>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</si>
  <si>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</si>
  <si>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</si>
  <si>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</si>
  <si>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</si>
  <si>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</si>
  <si>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</si>
  <si>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</si>
  <si>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</si>
  <si>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</si>
  <si>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</si>
  <si>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</si>
  <si>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</si>
  <si>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</si>
  <si>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</si>
  <si>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</si>
  <si>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</si>
  <si>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</si>
  <si>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</si>
  <si>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</si>
  <si>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</si>
  <si>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</si>
  <si>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</si>
  <si>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</si>
  <si>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</si>
  <si>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</si>
  <si>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</si>
  <si>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</si>
  <si>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</si>
  <si>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</si>
  <si>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</si>
  <si>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</si>
  <si>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</si>
  <si>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</si>
  <si>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</si>
  <si>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</si>
  <si>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</si>
  <si>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</si>
  <si>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</si>
  <si>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</si>
  <si>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</si>
  <si>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</si>
  <si>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</si>
  <si>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</si>
  <si>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</si>
  <si>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</si>
  <si>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</si>
  <si>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</si>
  <si>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</si>
  <si>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</si>
  <si>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</si>
  <si>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</si>
  <si>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</si>
  <si>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</si>
  <si>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</si>
  <si>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</si>
  <si>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</si>
  <si>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</si>
  <si>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</si>
  <si>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</si>
  <si>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</si>
  <si>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</si>
  <si>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</si>
  <si>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</si>
  <si>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</si>
  <si>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</si>
  <si>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</si>
  <si>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</si>
  <si>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</si>
  <si>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</si>
  <si>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</si>
  <si>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</si>
  <si>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</si>
  <si>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</si>
  <si>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</si>
  <si>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</si>
  <si>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</si>
  <si>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</si>
  <si>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</si>
  <si>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</si>
  <si>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</si>
  <si>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</si>
  <si>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</si>
  <si>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</si>
  <si>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</si>
  <si>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</si>
  <si>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</si>
  <si>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</si>
  <si>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</si>
  <si>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</si>
  <si>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</si>
  <si>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</si>
  <si>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</si>
  <si>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</si>
  <si>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</si>
  <si>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</si>
  <si>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</si>
  <si>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</si>
  <si>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</si>
  <si>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</si>
  <si>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</si>
  <si>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</si>
  <si>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</si>
  <si>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</si>
  <si>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</si>
  <si>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</si>
  <si>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</si>
  <si>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</si>
  <si>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</si>
  <si>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</si>
  <si>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</si>
  <si>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</si>
  <si>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</si>
  <si>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</si>
  <si>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</si>
  <si>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</si>
  <si>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</si>
  <si>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</si>
  <si>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</si>
  <si>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</si>
  <si>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</si>
  <si>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</si>
  <si>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</si>
  <si>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</si>
  <si>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</si>
  <si>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</si>
  <si>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</si>
  <si>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</si>
  <si>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</si>
  <si>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</si>
  <si>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</si>
  <si>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</si>
  <si>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</si>
  <si>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</si>
  <si>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</si>
  <si>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</si>
  <si>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</si>
  <si>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</si>
  <si>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</si>
  <si>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</si>
  <si>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</si>
  <si>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</si>
  <si>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</si>
  <si>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</si>
  <si>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</si>
  <si>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</si>
  <si>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</si>
  <si>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</si>
  <si>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</si>
  <si>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</si>
  <si>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</si>
  <si>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</si>
  <si>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</si>
  <si>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</si>
  <si>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</si>
  <si>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</si>
  <si>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</si>
  <si>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</si>
  <si>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</si>
  <si>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</si>
  <si>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</si>
  <si>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</si>
  <si>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</si>
  <si>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</si>
  <si>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</si>
  <si>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</si>
  <si>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</si>
  <si>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</si>
  <si>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</si>
  <si>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</si>
  <si>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</si>
  <si>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</si>
  <si>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</si>
  <si>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</si>
  <si>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</si>
  <si>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</si>
  <si>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</si>
  <si>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</si>
  <si>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</si>
  <si>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</si>
  <si>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</si>
  <si>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</si>
  <si>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</si>
  <si>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</si>
  <si>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</si>
  <si>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</si>
  <si>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</si>
  <si>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</si>
  <si>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</si>
  <si>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</si>
  <si>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</si>
  <si>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</si>
  <si>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</si>
  <si>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</si>
  <si>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</si>
  <si>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</si>
  <si>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</si>
  <si>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</si>
  <si>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</si>
  <si>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</si>
  <si>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</si>
  <si>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</si>
  <si>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</si>
  <si>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</si>
  <si>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</si>
  <si>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</si>
  <si>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</si>
  <si>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</si>
  <si>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</si>
  <si>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</si>
  <si>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</si>
  <si>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</si>
  <si>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</si>
  <si>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</si>
  <si>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</si>
  <si>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</si>
  <si>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</si>
  <si>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</si>
  <si>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</si>
  <si>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</si>
  <si>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</si>
  <si>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</si>
  <si>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</si>
  <si>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</si>
  <si>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</si>
  <si>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</si>
  <si>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</si>
  <si>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</si>
  <si>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</si>
  <si>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</si>
  <si>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</si>
  <si>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</si>
  <si>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</si>
  <si>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</si>
  <si>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</si>
  <si>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</si>
  <si>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</si>
  <si>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</si>
  <si>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</si>
  <si>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</si>
  <si>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</si>
  <si>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</si>
  <si>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</si>
  <si>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</si>
  <si>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</si>
  <si>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</si>
  <si>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</si>
  <si>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</si>
  <si>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</si>
  <si>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</si>
  <si>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</si>
  <si>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</si>
  <si>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</si>
  <si>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</si>
  <si>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</si>
  <si>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</si>
  <si>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</si>
  <si>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</si>
  <si>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</si>
  <si>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</si>
  <si>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</si>
  <si>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</si>
  <si>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</si>
  <si>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</si>
  <si>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</si>
  <si>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</si>
  <si>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</si>
  <si>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</si>
  <si>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</si>
  <si>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</si>
  <si>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</si>
  <si>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</si>
  <si>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</si>
  <si>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</si>
  <si>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</si>
  <si>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</si>
  <si>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</si>
  <si>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</si>
  <si>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</si>
  <si>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</si>
  <si>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</si>
  <si>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</si>
  <si>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</si>
  <si>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</si>
  <si>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</si>
  <si>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</si>
  <si>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</si>
  <si>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</si>
  <si>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</si>
  <si>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</si>
  <si>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</si>
  <si>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</si>
  <si>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</si>
  <si>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</si>
  <si>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</si>
  <si>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</si>
  <si>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</si>
  <si>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</si>
  <si>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</si>
  <si>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</si>
  <si>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</si>
  <si>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</si>
  <si>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</si>
  <si>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</si>
  <si>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</si>
  <si>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</si>
  <si>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</si>
  <si>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</si>
  <si>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</si>
  <si>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</si>
  <si>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</si>
  <si>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</si>
  <si>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</si>
  <si>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</si>
  <si>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</si>
  <si>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</si>
  <si>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</si>
  <si>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</si>
  <si>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</si>
  <si>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</si>
  <si>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</si>
  <si>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</si>
  <si>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</si>
  <si>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</si>
  <si>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</si>
  <si>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</si>
  <si>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</si>
  <si>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</si>
  <si>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</si>
  <si>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</si>
  <si>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</si>
  <si>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</si>
  <si>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</si>
  <si>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</si>
  <si>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</si>
  <si>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</si>
  <si>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</si>
  <si>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</si>
  <si>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</si>
  <si>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</si>
  <si>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</si>
  <si>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</si>
  <si>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</si>
  <si>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</si>
  <si>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</si>
  <si>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</si>
  <si>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</si>
  <si>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</si>
  <si>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</si>
  <si>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</si>
  <si>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</si>
  <si>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</si>
  <si>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</si>
  <si>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</si>
  <si>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</si>
  <si>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</si>
  <si>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</si>
  <si>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</si>
  <si>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</si>
  <si>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</si>
  <si>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</si>
  <si>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</si>
  <si>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</si>
  <si>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</si>
  <si>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</si>
  <si>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</si>
  <si>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</si>
  <si>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</si>
  <si>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</si>
  <si>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</si>
  <si>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</si>
  <si>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</si>
  <si>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</si>
  <si>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</si>
  <si>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</si>
  <si>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</si>
  <si>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</si>
  <si>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</si>
  <si>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</si>
  <si>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</si>
  <si>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</si>
  <si>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</si>
  <si>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</si>
  <si>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</si>
  <si>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</si>
  <si>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</si>
  <si>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</si>
  <si>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</si>
  <si>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</si>
  <si>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</si>
  <si>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</si>
  <si>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</si>
  <si>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</si>
  <si>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</si>
  <si>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</si>
  <si>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</si>
  <si>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</si>
  <si>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</si>
  <si>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</si>
  <si>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</si>
  <si>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</si>
  <si>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</si>
  <si>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</si>
  <si>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</si>
  <si>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</si>
  <si>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</si>
  <si>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</si>
  <si>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</si>
  <si>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</si>
  <si>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</si>
  <si>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</si>
  <si>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</si>
  <si>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</si>
  <si>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</si>
  <si>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</si>
  <si>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</si>
  <si>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</si>
  <si>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</si>
  <si>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</si>
  <si>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</si>
  <si>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</si>
  <si>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</si>
  <si>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</si>
  <si>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</si>
  <si>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</si>
  <si>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</si>
  <si>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</si>
  <si>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</si>
  <si>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</si>
  <si>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</si>
  <si>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</si>
  <si>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</si>
  <si>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</si>
  <si>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</si>
  <si>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</si>
  <si>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</si>
  <si>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</si>
  <si>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</si>
  <si>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</si>
  <si>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</si>
  <si>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</si>
  <si>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</si>
  <si>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</si>
  <si>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</si>
  <si>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</si>
  <si>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</si>
  <si>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</si>
  <si>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</si>
  <si>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</si>
  <si>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</si>
  <si>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</si>
  <si>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</si>
  <si>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</si>
  <si>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</si>
  <si>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</si>
  <si>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</si>
  <si>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</si>
  <si>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</si>
  <si>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</si>
  <si>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</si>
  <si>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</si>
  <si>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</si>
  <si>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</si>
  <si>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</si>
  <si>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</si>
  <si>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</si>
  <si>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</si>
  <si>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</si>
  <si>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</si>
  <si>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</si>
  <si>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</si>
  <si>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</si>
  <si>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</si>
  <si>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</si>
  <si>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</si>
  <si>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</si>
  <si>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</si>
  <si>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</si>
  <si>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</si>
  <si>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</si>
  <si>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</si>
  <si>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</si>
  <si>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</si>
  <si>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</si>
  <si>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</si>
  <si>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</si>
  <si>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</si>
  <si>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</si>
  <si>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</si>
  <si>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</si>
  <si>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</si>
  <si>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</si>
  <si>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</si>
  <si>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</si>
  <si>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</si>
  <si>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</si>
  <si>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</si>
  <si>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</si>
  <si>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</si>
  <si>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</si>
  <si>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</si>
  <si>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</si>
  <si>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</si>
  <si>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</si>
  <si>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</si>
  <si>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</si>
  <si>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</si>
  <si>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</si>
  <si>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</si>
  <si>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</si>
  <si>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</si>
  <si>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</si>
  <si>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</si>
  <si>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</si>
  <si>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</si>
  <si>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</si>
  <si>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</si>
  <si>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</si>
  <si>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</si>
  <si>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</si>
  <si>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</si>
  <si>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</si>
  <si>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</si>
  <si>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</si>
  <si>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</si>
  <si>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</si>
  <si>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</si>
  <si>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</si>
  <si>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</si>
  <si>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</si>
  <si>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</si>
  <si>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</si>
  <si>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</si>
  <si>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</si>
  <si>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</si>
  <si>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</si>
  <si>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</si>
  <si>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</si>
  <si>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</si>
  <si>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</si>
  <si>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</si>
  <si>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</si>
  <si>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</si>
  <si>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</si>
  <si>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</si>
  <si>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</si>
  <si>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</si>
  <si>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</si>
  <si>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</si>
  <si>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</si>
  <si>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</si>
  <si>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</si>
  <si>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</si>
  <si>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</si>
  <si>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</si>
  <si>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</si>
  <si>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</si>
  <si>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</si>
  <si>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</si>
  <si>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</si>
  <si>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</si>
  <si>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</si>
  <si>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</si>
  <si>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</si>
  <si>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</si>
  <si>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</si>
  <si>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</si>
  <si>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</si>
  <si>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</si>
  <si>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</si>
  <si>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</si>
  <si>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</si>
  <si>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</si>
  <si>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</si>
  <si>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</si>
  <si>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</si>
  <si>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</si>
  <si>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</si>
  <si>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</si>
  <si>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</si>
  <si>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</si>
  <si>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</si>
  <si>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</si>
  <si>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</si>
  <si>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</si>
  <si>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</si>
  <si>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</si>
  <si>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</si>
  <si>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</si>
  <si>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</si>
  <si>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</si>
  <si>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</si>
  <si>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</si>
  <si>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</si>
  <si>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</si>
  <si>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</si>
  <si>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</si>
  <si>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</si>
  <si>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</si>
  <si>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</si>
  <si>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</si>
  <si>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</si>
  <si>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</si>
  <si>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</si>
  <si>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</si>
  <si>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</si>
  <si>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</si>
  <si>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</si>
  <si>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</si>
  <si>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</si>
  <si>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</si>
  <si>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</si>
  <si>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</si>
  <si>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</si>
  <si>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</si>
  <si>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</si>
  <si>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</si>
  <si>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</si>
  <si>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</si>
  <si>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</si>
  <si>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</si>
  <si>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</si>
  <si>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</si>
  <si>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</si>
  <si>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</si>
  <si>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</si>
  <si>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</si>
  <si>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</si>
  <si>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</si>
  <si>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</si>
  <si>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</si>
  <si>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</si>
  <si>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</si>
  <si>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</si>
  <si>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</si>
  <si>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</si>
  <si>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</si>
  <si>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</si>
  <si>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</si>
  <si>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</si>
  <si>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</si>
  <si>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</si>
  <si>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</si>
  <si>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</si>
  <si>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</si>
  <si>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</si>
  <si>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</si>
  <si>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</si>
  <si>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</si>
  <si>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</si>
  <si>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</si>
  <si>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</si>
  <si>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</si>
  <si>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</si>
  <si>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</si>
  <si>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</si>
  <si>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</si>
  <si>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</si>
  <si>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</si>
  <si>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</si>
  <si>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</si>
  <si>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</si>
  <si>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</si>
  <si>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</si>
  <si>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</si>
  <si>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</si>
  <si>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</si>
  <si>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</si>
  <si>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</si>
  <si>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</si>
  <si>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</si>
  <si>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</si>
  <si>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</si>
  <si>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</si>
  <si>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</si>
  <si>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</si>
  <si>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</si>
  <si>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</si>
  <si>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</si>
  <si>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</si>
  <si>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</si>
  <si>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</si>
  <si>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</si>
  <si>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</si>
  <si>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</si>
  <si>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</si>
  <si>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</si>
  <si>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</si>
  <si>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</si>
  <si>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</si>
  <si>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</si>
  <si>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</si>
  <si>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</si>
  <si>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</si>
  <si>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</si>
  <si>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</si>
  <si>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</si>
  <si>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</si>
  <si>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</si>
  <si>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</si>
  <si>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</si>
  <si>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</si>
  <si>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</si>
  <si>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</si>
  <si>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</si>
  <si>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</si>
  <si>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</si>
  <si>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</si>
  <si>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</si>
  <si>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</si>
  <si>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</si>
  <si>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</si>
  <si>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</si>
  <si>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</si>
  <si>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</si>
  <si>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</si>
  <si>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</si>
  <si>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</si>
  <si>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</si>
  <si>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</si>
  <si>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</si>
  <si>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</si>
  <si>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</si>
  <si>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</si>
  <si>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</si>
  <si>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</si>
  <si>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</si>
  <si>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</si>
  <si>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</si>
  <si>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</si>
  <si>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</si>
  <si>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</si>
  <si>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</si>
  <si>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</si>
  <si>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</si>
  <si>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</si>
  <si>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</si>
  <si>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</si>
  <si>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</si>
  <si>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</si>
  <si>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</si>
  <si>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</si>
  <si>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</si>
  <si>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</si>
  <si>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</si>
  <si>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</si>
  <si>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</si>
  <si>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</si>
  <si>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</si>
  <si>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</si>
  <si>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</si>
  <si>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</si>
  <si>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</si>
  <si>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</si>
  <si>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</si>
  <si>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</si>
  <si>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</si>
  <si>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</si>
  <si>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</si>
  <si>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</si>
  <si>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</si>
  <si>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</si>
  <si>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</si>
  <si>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</si>
  <si>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</si>
  <si>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</si>
  <si>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</si>
  <si>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</si>
  <si>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</si>
  <si>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</si>
  <si>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</si>
  <si>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</si>
  <si>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</si>
  <si>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</si>
  <si>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</si>
  <si>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</si>
  <si>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</si>
  <si>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</si>
  <si>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</si>
  <si>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</si>
  <si>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</si>
  <si>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</si>
  <si>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</si>
  <si>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</si>
  <si>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</si>
  <si>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</si>
  <si>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</si>
  <si>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</si>
  <si>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</si>
  <si>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</si>
  <si>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</si>
  <si>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</si>
  <si>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</si>
  <si>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</si>
  <si>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</si>
  <si>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</si>
  <si>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</si>
  <si>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</si>
  <si>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</si>
  <si>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</si>
  <si>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</si>
  <si>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</si>
  <si>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</si>
  <si>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</si>
  <si>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</si>
  <si>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</si>
  <si>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</si>
  <si>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</si>
  <si>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</si>
  <si>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</si>
  <si>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</si>
  <si>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</si>
  <si>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</si>
  <si>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</si>
  <si>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</si>
  <si>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</si>
  <si>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</si>
  <si>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</si>
  <si>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</si>
  <si>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</si>
  <si>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</si>
  <si>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</si>
  <si>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</si>
  <si>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</si>
  <si>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</si>
  <si>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</si>
  <si>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</si>
  <si>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</si>
  <si>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</si>
  <si>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</si>
  <si>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</si>
  <si>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</si>
  <si>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</si>
  <si>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</si>
  <si>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</si>
  <si>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</si>
  <si>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</si>
  <si>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</si>
  <si>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</si>
  <si>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</si>
  <si>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</si>
  <si>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</si>
  <si>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</si>
  <si>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</si>
  <si>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</si>
  <si>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</si>
  <si>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</si>
  <si>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</si>
  <si>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</si>
  <si>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</si>
  <si>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</si>
  <si>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</si>
  <si>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</si>
  <si>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</si>
  <si>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</si>
  <si>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</si>
  <si>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</si>
  <si>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</si>
  <si>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</si>
  <si>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</si>
  <si>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</si>
  <si>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</si>
  <si>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</si>
  <si>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</si>
  <si>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</si>
  <si>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</si>
  <si>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</si>
  <si>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</si>
  <si>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</si>
  <si>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</si>
  <si>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</si>
  <si>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</si>
  <si>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</si>
  <si>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</si>
  <si>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</si>
  <si>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</si>
  <si>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</si>
  <si>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</si>
  <si>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</si>
  <si>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</si>
  <si>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</si>
  <si>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</si>
  <si>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</si>
  <si>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</si>
  <si>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</si>
  <si>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</si>
  <si>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</si>
  <si>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</si>
  <si>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</si>
  <si>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</si>
  <si>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</si>
  <si>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</si>
  <si>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</si>
  <si>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</si>
  <si>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</si>
  <si>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</si>
  <si>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</si>
  <si>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</si>
  <si>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</si>
  <si>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</si>
  <si>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</si>
  <si>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</si>
  <si>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</si>
  <si>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</si>
  <si>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</si>
  <si>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</si>
  <si>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</si>
  <si>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</si>
  <si>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</si>
  <si>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</si>
  <si>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</si>
  <si>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</si>
  <si>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</si>
  <si>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</si>
  <si>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</si>
  <si>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</si>
  <si>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</si>
  <si>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</si>
  <si>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</si>
  <si>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</si>
  <si>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</si>
  <si>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</si>
  <si>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</si>
  <si>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</si>
  <si>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</si>
  <si>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</si>
  <si>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</si>
  <si>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</si>
  <si>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</si>
  <si>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</si>
  <si>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</si>
  <si>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</si>
  <si>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</si>
  <si>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</si>
  <si>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</si>
  <si>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</si>
  <si>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</si>
  <si>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</si>
  <si>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</si>
  <si>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</si>
  <si>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</si>
  <si>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</si>
  <si>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</si>
  <si>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</si>
  <si>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</si>
  <si>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</si>
  <si>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</si>
  <si>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</si>
  <si>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</si>
  <si>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</si>
  <si>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</si>
  <si>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</si>
  <si>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</si>
  <si>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</si>
  <si>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</si>
  <si>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</si>
  <si>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</si>
  <si>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</si>
  <si>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</si>
  <si>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</si>
  <si>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</si>
  <si>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</si>
  <si>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</si>
  <si>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</si>
  <si>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</si>
  <si>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</si>
  <si>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</si>
  <si>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</si>
  <si>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</si>
  <si>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</si>
  <si>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</si>
  <si>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</si>
  <si>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</si>
  <si>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</si>
  <si>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</si>
  <si>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</si>
  <si>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</si>
  <si>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</si>
  <si>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</si>
  <si>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</si>
  <si>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</si>
  <si>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</si>
  <si>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</si>
  <si>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</si>
  <si>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</si>
  <si>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</si>
  <si>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</si>
  <si>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</si>
  <si>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</si>
  <si>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</si>
  <si>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</si>
  <si>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</si>
  <si>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</si>
  <si>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</si>
  <si>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</si>
  <si>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</si>
  <si>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</si>
  <si>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</si>
  <si>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</si>
  <si>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</si>
  <si>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</si>
  <si>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</si>
  <si>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</si>
  <si>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</si>
  <si>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</si>
  <si>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</si>
  <si>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</si>
  <si>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</si>
  <si>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</si>
  <si>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</si>
  <si>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</si>
  <si>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</si>
  <si>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</si>
  <si>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</si>
  <si>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</si>
  <si>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</si>
  <si>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</si>
  <si>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</si>
  <si>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</si>
  <si>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</si>
  <si>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</si>
  <si>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</si>
  <si>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</si>
  <si>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</si>
  <si>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</si>
  <si>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</si>
  <si>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</si>
  <si>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</si>
  <si>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</si>
  <si>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</si>
  <si>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</si>
  <si>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</si>
  <si>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</si>
  <si>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</si>
  <si>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</si>
  <si>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</si>
  <si>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</si>
  <si>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</si>
  <si>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</si>
  <si>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</si>
  <si>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</si>
  <si>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</si>
  <si>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</si>
  <si>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</si>
  <si>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</si>
  <si>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</si>
  <si>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</si>
  <si>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</si>
  <si>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</si>
  <si>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</si>
  <si>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</si>
  <si>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</si>
  <si>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</si>
  <si>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</si>
  <si>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</si>
  <si>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</si>
  <si>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</si>
  <si>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</si>
  <si>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</si>
  <si>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</si>
  <si>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</si>
  <si>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</si>
  <si>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</si>
  <si>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</si>
  <si>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</si>
  <si>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</si>
  <si>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</si>
  <si>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</si>
  <si>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</si>
  <si>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</si>
  <si>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</si>
  <si>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</si>
  <si>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</si>
  <si>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</si>
  <si>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</si>
  <si>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</si>
  <si>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</si>
  <si>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</si>
  <si>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</si>
  <si>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</si>
  <si>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</si>
  <si>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</si>
  <si>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</si>
  <si>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</si>
  <si>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</si>
  <si>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</si>
  <si>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</si>
  <si>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</si>
  <si>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</si>
  <si>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</si>
  <si>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</si>
  <si>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</si>
  <si>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</si>
  <si>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</si>
  <si>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</si>
  <si>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</si>
  <si>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</si>
  <si>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</si>
  <si>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</si>
  <si>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</si>
  <si>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</si>
  <si>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</si>
  <si>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</si>
  <si>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</si>
  <si>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</si>
  <si>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</si>
  <si>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</si>
  <si>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</si>
  <si>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</si>
  <si>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</si>
  <si>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</si>
  <si>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</si>
  <si>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</si>
  <si>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</si>
  <si>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</si>
  <si>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</si>
  <si>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</si>
  <si>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</si>
  <si>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</si>
  <si>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</si>
  <si>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</si>
  <si>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</si>
  <si>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</si>
  <si>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</si>
  <si>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</si>
  <si>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</si>
  <si>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</si>
  <si>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</si>
  <si>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</si>
  <si>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</si>
  <si>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</si>
  <si>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</si>
  <si>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</si>
  <si>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</si>
  <si>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</si>
  <si>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</si>
  <si>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</si>
  <si>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</si>
  <si>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</si>
  <si>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</si>
  <si>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</si>
  <si>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</si>
  <si>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</si>
  <si>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</si>
  <si>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</si>
  <si>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</si>
  <si>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</si>
  <si>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</si>
  <si>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</si>
  <si>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</si>
  <si>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</si>
  <si>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</si>
  <si>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</si>
  <si>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</si>
  <si>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</si>
  <si>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</si>
  <si>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</si>
  <si>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</si>
  <si>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</si>
  <si>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</si>
  <si>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</si>
  <si>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</si>
  <si>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</si>
  <si>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</si>
  <si>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</si>
  <si>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</si>
  <si>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</si>
  <si>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</si>
  <si>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</si>
  <si>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</si>
  <si>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</si>
  <si>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</si>
  <si>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</si>
  <si>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</si>
  <si>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</si>
  <si>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</si>
  <si>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</si>
  <si>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</si>
  <si>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</si>
  <si>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</si>
  <si>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</si>
  <si>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</si>
  <si>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</si>
  <si>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</si>
  <si>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</si>
  <si>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</si>
  <si>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</si>
  <si>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</si>
  <si>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</si>
  <si>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</si>
  <si>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</si>
  <si>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</si>
  <si>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</si>
  <si>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</si>
  <si>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</si>
  <si>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</si>
  <si>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</si>
  <si>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</si>
  <si>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</si>
  <si>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</si>
  <si>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</si>
  <si>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</si>
  <si>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</si>
  <si>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</si>
  <si>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</si>
  <si>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</si>
  <si>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</si>
  <si>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</si>
  <si>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</si>
  <si>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</si>
  <si>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</si>
  <si>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</si>
  <si>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</si>
  <si>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</si>
  <si>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</si>
  <si>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</si>
  <si>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</si>
  <si>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</si>
  <si>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</si>
  <si>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</si>
  <si>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</si>
  <si>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</si>
  <si>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</si>
  <si>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</si>
  <si>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</si>
  <si>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</si>
  <si>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</si>
  <si>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</si>
  <si>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</si>
  <si>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</si>
  <si>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</si>
  <si>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</si>
  <si>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</si>
  <si>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</si>
  <si>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</si>
  <si>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</si>
  <si>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</si>
  <si>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</si>
  <si>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</si>
  <si>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</si>
  <si>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</si>
  <si>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</si>
  <si>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</si>
  <si>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</si>
  <si>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</si>
  <si>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</si>
  <si>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</si>
  <si>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</si>
  <si>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</si>
  <si>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</si>
  <si>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</si>
  <si>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</si>
  <si>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</si>
  <si>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</si>
  <si>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</si>
  <si>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</si>
  <si>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</si>
  <si>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</si>
  <si>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</si>
  <si>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</si>
  <si>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</si>
  <si>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</si>
  <si>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</si>
  <si>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</si>
  <si>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</si>
  <si>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</si>
  <si>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</si>
  <si>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</si>
  <si>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</si>
  <si>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</si>
  <si>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</si>
  <si>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</si>
  <si>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</si>
  <si>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</si>
  <si>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</si>
  <si>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</si>
  <si>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</si>
  <si>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</si>
  <si>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</si>
  <si>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</si>
  <si>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</si>
  <si>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</si>
  <si>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</si>
  <si>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</si>
  <si>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</si>
  <si>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</si>
  <si>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</si>
  <si>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</si>
  <si>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</si>
  <si>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</si>
  <si>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</si>
  <si>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</si>
  <si>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</si>
  <si>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</si>
  <si>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</si>
  <si>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</si>
  <si>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</si>
  <si>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</si>
  <si>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</si>
  <si>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</si>
  <si>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</si>
  <si>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</si>
  <si>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</si>
  <si>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</si>
  <si>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</si>
  <si>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</si>
  <si>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</si>
  <si>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</si>
  <si>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</si>
  <si>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</si>
  <si>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</si>
  <si>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</si>
  <si>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</si>
  <si>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</si>
  <si>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</si>
  <si>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</si>
  <si>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</si>
  <si>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</si>
  <si>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</si>
  <si>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</si>
  <si>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</si>
  <si>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</si>
  <si>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</si>
  <si>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</si>
  <si>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</si>
  <si>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</si>
  <si>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</si>
  <si>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</si>
  <si>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</si>
  <si>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</si>
  <si>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</si>
  <si>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</si>
  <si>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</si>
  <si>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</si>
  <si>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</si>
  <si>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</si>
  <si>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</si>
  <si>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</si>
  <si>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</si>
  <si>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</si>
  <si>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</si>
  <si>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</si>
  <si>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</si>
  <si>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</si>
  <si>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</si>
  <si>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</si>
  <si>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</si>
  <si>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</si>
  <si>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</si>
  <si>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</si>
  <si>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</si>
  <si>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</si>
  <si>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</si>
  <si>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</si>
  <si>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</si>
  <si>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</si>
  <si>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</si>
  <si>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</si>
  <si>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</si>
  <si>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</si>
  <si>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</si>
  <si>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</si>
  <si>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</si>
  <si>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</si>
  <si>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</si>
  <si>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</si>
  <si>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</si>
  <si>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</si>
  <si>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</si>
  <si>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</si>
  <si>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</si>
  <si>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</si>
  <si>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</si>
  <si>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</si>
  <si>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</si>
  <si>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</si>
  <si>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</si>
  <si>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</si>
  <si>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</si>
  <si>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</si>
  <si>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</si>
  <si>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</si>
  <si>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</si>
  <si>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</si>
  <si>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</si>
  <si>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</si>
  <si>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</si>
  <si>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</si>
  <si>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</si>
  <si>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</si>
  <si>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</si>
  <si>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</si>
  <si>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</si>
  <si>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</si>
  <si>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</si>
  <si>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</si>
  <si>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</si>
  <si>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</si>
  <si>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</si>
  <si>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</si>
  <si>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</si>
  <si>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</si>
  <si>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</si>
  <si>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</si>
  <si>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</si>
  <si>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</si>
  <si>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</si>
  <si>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</si>
  <si>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</si>
  <si>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</si>
  <si>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</si>
  <si>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</si>
  <si>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</si>
  <si>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</si>
  <si>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</si>
  <si>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</si>
  <si>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</si>
  <si>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</si>
  <si>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</si>
  <si>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</si>
  <si>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</si>
  <si>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</si>
  <si>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</si>
  <si>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</si>
  <si>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</si>
  <si>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</si>
  <si>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</si>
  <si>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</si>
  <si>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</si>
  <si>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</si>
  <si>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</si>
  <si>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</si>
  <si>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</si>
  <si>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</si>
  <si>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</si>
  <si>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</si>
  <si>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</si>
  <si>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</si>
  <si>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</si>
  <si>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</si>
  <si>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</si>
  <si>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</si>
  <si>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</si>
  <si>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</si>
  <si>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</si>
  <si>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</si>
  <si>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</si>
  <si>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</si>
  <si>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</si>
  <si>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</si>
  <si>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</si>
  <si>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</si>
  <si>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</si>
  <si>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</si>
  <si>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</si>
  <si>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</si>
  <si>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</si>
  <si>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</si>
  <si>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</si>
  <si>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</si>
  <si>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</si>
  <si>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</si>
  <si>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</si>
  <si>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</si>
  <si>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</si>
  <si>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</si>
  <si>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</si>
  <si>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</si>
  <si>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</si>
  <si>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</si>
  <si>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</si>
  <si>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</si>
  <si>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</si>
  <si>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</si>
  <si>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</si>
  <si>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</si>
  <si>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</si>
  <si>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</si>
  <si>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</si>
  <si>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</si>
  <si>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</si>
  <si>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</si>
  <si>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</si>
  <si>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</si>
  <si>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</si>
  <si>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</si>
  <si>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</si>
  <si>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</si>
  <si>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</si>
  <si>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</si>
  <si>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</si>
  <si>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</si>
  <si>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</si>
  <si>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</si>
  <si>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</si>
  <si>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</si>
  <si>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</si>
  <si>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</si>
  <si>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</si>
  <si>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</si>
  <si>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</si>
  <si>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</si>
  <si>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</si>
  <si>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</si>
  <si>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</si>
  <si>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</si>
  <si>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</si>
  <si>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</si>
  <si>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</si>
  <si>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</si>
  <si>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</si>
  <si>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</si>
  <si>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</si>
  <si>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</si>
  <si>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</si>
  <si>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</si>
  <si>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</si>
  <si>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</si>
  <si>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</si>
  <si>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</si>
  <si>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</si>
  <si>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</si>
  <si>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</si>
  <si>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</si>
  <si>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</si>
  <si>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</si>
  <si>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</si>
  <si>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</si>
  <si>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</si>
  <si>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</si>
  <si>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</si>
  <si>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</si>
  <si>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</si>
  <si>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</si>
  <si>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</si>
  <si>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</si>
  <si>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</si>
  <si>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</si>
  <si>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</si>
  <si>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</si>
  <si>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</si>
  <si>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</si>
  <si>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</si>
  <si>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</si>
  <si>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</si>
  <si>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</si>
  <si>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</si>
  <si>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</si>
  <si>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</si>
  <si>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</si>
  <si>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</si>
  <si>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</si>
  <si>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</si>
  <si>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</si>
  <si>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</si>
  <si>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</si>
  <si>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</si>
  <si>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</si>
  <si>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</si>
  <si>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</si>
  <si>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</si>
  <si>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</si>
  <si>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</si>
  <si>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</si>
  <si>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</si>
  <si>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</si>
  <si>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</si>
  <si>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</si>
  <si>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</si>
  <si>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</si>
  <si>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</si>
  <si>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</si>
  <si>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</si>
  <si>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</si>
  <si>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</si>
  <si>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</si>
  <si>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</si>
  <si>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</si>
  <si>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</si>
  <si>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</si>
  <si>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</si>
  <si>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</si>
  <si>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</si>
  <si>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</si>
  <si>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</si>
  <si>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</si>
  <si>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</si>
  <si>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</si>
  <si>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</si>
  <si>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</si>
  <si>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</si>
  <si>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</si>
  <si>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</si>
  <si>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</si>
  <si>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</si>
  <si>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</si>
  <si>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</si>
  <si>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</si>
  <si>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</si>
  <si>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</si>
  <si>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</si>
  <si>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</si>
  <si>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</si>
  <si>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</si>
  <si>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</si>
  <si>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</si>
  <si>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</si>
  <si>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</si>
  <si>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</si>
  <si>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</si>
  <si>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</si>
  <si>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</si>
  <si>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</si>
  <si>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</si>
  <si>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</si>
  <si>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</si>
  <si>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</si>
  <si>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</si>
  <si>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</si>
  <si>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</si>
  <si>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</si>
  <si>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</si>
  <si>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</si>
  <si>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</si>
  <si>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</si>
  <si>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</si>
  <si>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</si>
  <si>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</si>
  <si>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</si>
  <si>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</si>
  <si>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</si>
  <si>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</si>
  <si>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</si>
  <si>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</si>
  <si>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</si>
  <si>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</si>
  <si>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</si>
  <si>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</si>
  <si>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</si>
  <si>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</si>
  <si>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</si>
  <si>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</si>
  <si>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</si>
  <si>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</si>
  <si>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</si>
  <si>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</si>
  <si>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</si>
  <si>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</si>
  <si>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</si>
  <si>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</si>
  <si>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</si>
  <si>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</si>
  <si>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</si>
  <si>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</si>
  <si>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</si>
  <si>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</si>
  <si>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</si>
  <si>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</si>
  <si>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</si>
  <si>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</si>
  <si>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</si>
  <si>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</si>
  <si>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</si>
  <si>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</si>
  <si>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</si>
  <si>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</si>
  <si>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</si>
  <si>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</si>
  <si>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</si>
  <si>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</si>
  <si>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</si>
  <si>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</si>
  <si>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</si>
  <si>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</si>
  <si>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</si>
  <si>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</si>
  <si>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</si>
  <si>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</si>
  <si>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</si>
  <si>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</si>
  <si>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</si>
  <si>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</si>
  <si>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</si>
  <si>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</si>
  <si>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</si>
  <si>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</si>
  <si>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</si>
  <si>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</si>
  <si>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</si>
  <si>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</si>
  <si>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</si>
  <si>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</si>
  <si>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</si>
  <si>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</si>
  <si>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</si>
  <si>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</si>
  <si>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</si>
  <si>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</si>
  <si>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</si>
  <si>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</si>
  <si>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</si>
  <si>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</si>
  <si>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</si>
  <si>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</si>
  <si>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</si>
  <si>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</si>
  <si>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</si>
  <si>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</si>
  <si>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</si>
  <si>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</si>
  <si>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</si>
  <si>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</si>
  <si>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</si>
  <si>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</si>
  <si>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</si>
  <si>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</si>
  <si>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</si>
  <si>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</si>
  <si>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</si>
  <si>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</si>
  <si>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</si>
  <si>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</si>
  <si>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</si>
  <si>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</si>
  <si>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</si>
  <si>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</si>
  <si>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</si>
  <si>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</si>
  <si>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</si>
  <si>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</si>
  <si>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</si>
  <si>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</si>
  <si>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</si>
  <si>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</si>
  <si>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</si>
  <si>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</si>
  <si>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</si>
  <si>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</si>
  <si>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</si>
  <si>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</si>
  <si>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</si>
  <si>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</si>
  <si>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</si>
  <si>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</si>
  <si>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</si>
  <si>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</si>
  <si>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</si>
  <si>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</si>
  <si>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</si>
  <si>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</si>
  <si>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</si>
  <si>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</si>
  <si>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</si>
  <si>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</si>
  <si>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</si>
  <si>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</si>
  <si>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</si>
  <si>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</si>
  <si>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</si>
  <si>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</si>
  <si>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</si>
  <si>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</si>
  <si>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</si>
  <si>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</si>
  <si>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</si>
  <si>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</si>
  <si>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</si>
  <si>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</si>
  <si>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</si>
  <si>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</si>
  <si>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</si>
  <si>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</si>
  <si>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</si>
  <si>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</si>
  <si>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</si>
  <si>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</si>
  <si>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</si>
  <si>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</si>
  <si>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</si>
  <si>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</si>
  <si>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</si>
  <si>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</si>
  <si>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</si>
  <si>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</si>
  <si>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</si>
  <si>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</si>
  <si>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</si>
  <si>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</si>
  <si>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</si>
  <si>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</si>
  <si>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</si>
  <si>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</si>
  <si>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</si>
  <si>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</si>
  <si>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</si>
  <si>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</si>
  <si>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</si>
  <si>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</si>
  <si>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</si>
  <si>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</si>
  <si>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</si>
  <si>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</si>
  <si>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</si>
  <si>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</si>
  <si>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</si>
  <si>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</si>
  <si>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</si>
  <si>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</si>
  <si>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</si>
  <si>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</si>
  <si>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</si>
  <si>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</si>
  <si>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</si>
  <si>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</si>
  <si>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</si>
  <si>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PCM-20251106-00002062</t>
  </si>
  <si>
    <t>ETA 60 min</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</si>
  <si>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</si>
  <si>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</si>
  <si>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</si>
  <si>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</si>
  <si>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</si>
  <si>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</si>
  <si>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</si>
  <si>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</si>
  <si>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</si>
  <si>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</si>
  <si>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</si>
  <si>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Power not restore and site was working on PG , 
            Currently, PG disconnected as per the neighbor request.</t>
  </si>
  <si>
    <t>PCM-20251106-00002053</t>
  </si>
  <si>
    <t xml:space="preserve"> 2025-11-06 19:57:42</t>
  </si>
  <si>
    <t xml:space="preserve">EM team need 95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</si>
</sst>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32" dataDxfId="31" headerRowBorderDxfId="29" tableBorderDxfId="30" totalsRowBorderDxfId="28">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304.91151793981408</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45967.85994386574</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45967.85994386574</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45967.85994386574</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45967.85994386574</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45967.85994386574</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45967.85994386574</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45967.85994386574</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45967.85994386574</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45967.85994386574</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45967.85994386574</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45967.85994386574</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45967.85994386574</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45967.85994386574</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45967.85994386574</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45967.85994386574</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45967.85994386574</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45967.85994386574</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45967.85994386574</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45967.85994386574</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45967.85994386574</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45967.85994386574</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45967.85994386574</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45967.85994386574</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45967.85994386574</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45967.85994386574</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45967.85994386574</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45967.85994386574</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45967.85994386574</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45967.85994386574</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45967.85994386574</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45967.85994386574</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45967.85994386574</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45967.85994386574</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45967.85994386574</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45967.85994386574</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45967.85994386574</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45967.85994386574</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45967.85994386574</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45967.85994386574</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45967.85994386574</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45967.85994386574</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45967.85994386574</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45967.85994386574</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45967.85994386574</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45967.85994386574</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45967.85994386574</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45967.85994386574</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45967.85994386574</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45967.85994386574</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45967.85994386574</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45967.85994386574</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45967.85994386574</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45967.85994386574</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45967.85994386574</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45967.85994386574</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45967.85994386574</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45967.85994386574</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45967.85994386574</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45967.85994386574</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45967.85994386574</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45967.85994386574</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45967.85994386574</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45967.85994386574</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45967.85994386574</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45967.85994386574</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45967.85994386574</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45967.85994386574</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45967.85994386574</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45967.85994386574</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45967.85994386574</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45967.85994386574</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45967.85994386574</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45967.85994386574</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45967.85994386574</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45967.85994386574</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45967.85994386574</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45967.85994386574</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45967.85994386574</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45967.85994386574</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45967.85994386574</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45967.85994386574</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B2995161-8F87-441E-B0CF-A0AD88325887}"/>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tabSelected="1" workbookViewId="0">
      <selection activeCell="H4" sqref="H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142.86010590277874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19057</v>
      </c>
      <c r="E4" s="103" t="s">
        <v>39100</v>
      </c>
      <c r="F4" s="104">
        <v>45967.844513888886</v>
      </c>
      <c r="G4" s="105">
        <f ca="1">IFERROR(NOW()-F4,"-")</f>
        <v>1.5429976854647975E-2</v>
      </c>
      <c r="H4" s="104">
        <v>45967.829351851855</v>
      </c>
      <c r="I4" s="18" t="str">
        <f>IFERROR(VLOOKUP(D4,DB!A:F,6,0),"")</f>
        <v>SCECO</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45967.85994386574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45967.85994386574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45967.85994386574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45967.85994386574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45967.85994386574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45967.85994386574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45967.85994386574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45967.85994386574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45967.85994386574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45967.85994386574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45967.85994386574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45967.85994386574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45967.85994386574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45967.85994386574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45967.85994386574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45967.85994386574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45967.85994386574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45967.85994386574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45967.85994386574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45967.85994386574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45967.85994386574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45967.85994386574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45967.85994386574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45967.85994386574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45967.85994386574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45967.85994386574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45967.85994386574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45967.85994386574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45967.85994386574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45967.85994386574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45967.85994386574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45967.85994386574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45967.85994386574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45967.85994386574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45967.85994386574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45967.85994386574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45967.85994386574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45967.85994386574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45967.85994386574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45967.85994386574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45967.85994386574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45967.85994386574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45967.85994386574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45967.85994386574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45967.85994386574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45967.85994386574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45967.85994386574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45967.85994386574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45967.85994386574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45967.85994386574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45967.85994386574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45967.85994386574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45967.85994386574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45967.85994386574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45967.85994386574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45967.85994386574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45967.85994386574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45967.85994386574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45967.85994386574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45967.85994386574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45967.85994386574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45967.85994386574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45967.85994386574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45967.85994386574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45967.85994386574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45967.85994386574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45967.85994386574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45967.85994386574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45967.85994386574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45967.85994386574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45967.85994386574</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45967.85994386574</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45967.85994386574</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45967.85994386574</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45967.85994386574</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45967.85994386574</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45967.85994386574</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45967.85994386574</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45967.85994386574</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45967.85994386574</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45967.85994386574</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R3</v>
      </c>
      <c r="C2" s="18"/>
      <c r="D2" s="18" t="s">
        <v>19270</v>
      </c>
      <c r="E2" s="18"/>
      <c r="F2" s="20"/>
      <c r="G2" s="21">
        <f t="shared" ref="G2:G24" ca="1" si="0">IFERROR(NOW()-F2,"-")</f>
        <v>45967.85994386574</v>
      </c>
      <c r="H2" s="22"/>
      <c r="I2" s="19" t="str">
        <f>IFERROR(VLOOKUP(D2,DB!A:F,6,0),"")</f>
        <v>SCECO</v>
      </c>
      <c r="J2" s="18" t="str">
        <f>IFERROR(VLOOKUP(D2,DB!A:G,7,0),"")</f>
        <v>Dead</v>
      </c>
      <c r="K2" s="45"/>
      <c r="L2" s="23" t="str">
        <f>IFERROR(VLOOKUP(D2,DB!A:I,9,0),"")</f>
        <v>Latis</v>
      </c>
    </row>
    <row r="3" spans="1:13" ht="15" customHeight="1">
      <c r="A3" s="19"/>
      <c r="B3" s="61" t="str">
        <f>IFERROR(VLOOKUP(D3,DB!A:K,11,0),"")</f>
        <v/>
      </c>
      <c r="C3" s="18"/>
      <c r="D3" s="18"/>
      <c r="E3" s="18"/>
      <c r="F3" s="20"/>
      <c r="G3" s="21">
        <f t="shared" ca="1" si="0"/>
        <v>45967.85994386574</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45967.85994386574</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45967.85994386574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45967.85994386574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45967.85994386574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45967.85994386574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45967.85994386574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45967.85994386574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45967.85994386574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45967.85994386574</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45967.85994386574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45967.85994386574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45967.85994386574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45967.85994386574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45967.85994386574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45967.85994386574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45967.85994386574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45967.85994386574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45967.85994386574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45967.85994386574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45967.85994386574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45967.85994386574</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45967.85994386574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45967.85994386574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45967.85994386574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45967.85994386574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45967.85994386574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45967.85994386574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45967.85994386574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45967.85994386574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45967.85994386574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45967.85994386574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45967.85994386574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45967.85994386574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45967.85994386574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45967.85994386574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45967.85994386574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45967.85994386574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45967.85994386574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45967.85994386574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45967.85994386574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45967.85994386574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45967.85994386574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45967.85994386574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45967.85994386574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45967.85994386574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45967.85994386574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45967.85994386574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45967.85994386574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45967.85994386574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45967.85994386574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45967.85994386574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45967.85994386574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45967.85994386574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45967.85994386574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45967.85994386574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45967.85994386574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45967.85994386574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45967.85994386574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45967.85994386574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45967.85994386574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45967.85994386574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45967.85994386574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45967.85994386574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45967.85994386574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45967.85994386574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45967.85994386574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45967.85994386574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45967.85994386574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45967.85994386574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45967.85994386574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45967.85994386574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45967.85994386574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45967.85994386574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45967.85994386574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45967.85994386574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45967.85994386574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45967.85994386574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45967.85994386574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45967.85994386574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45967.85994386574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45967.85994386574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45967.85994386574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45967.85994386574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45967.85994386574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45967.85994386574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45967.85994386574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45967.85994386574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45967.85994386574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45967.85994386574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45967.85994386574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45967.85994386574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45967.85994386574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45967.85994386574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45967.85994386574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45967.85994386574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45967.85994386574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45967.85994386574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45967.85994386574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45967.85994386574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45967.85994386574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45967.85994386574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45967.85994386574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45967.85994386574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45967.85994386574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45967.85994386574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45967.85994386574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45967.85994386574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45967.85994386574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45967.85994386574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45967.85994386574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45967.85994386574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45967.85994386574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45967.85994386574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45967.85994386574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45967.85994386574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45967.85994386574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45967.85994386574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45967.85994386574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45967.85994386574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45967.85994386574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45967.85994386574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45967.85994386574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45967.85994386574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45967.85994386574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45967.85994386574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45967.85994386574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45967.85994386574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45967.85994386574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45967.85994386574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45967.85994386574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45967.85994386574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45967.85994386574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45967.85994386574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45967.85994386574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45967.85994386574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45967.85994386574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45967.85994386574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45967.85994386574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45967.85994386574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45967.85994386574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45967.85994386574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45967.85994386574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45967.85994386574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45967.85994386574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45967.85994386574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45967.85994386574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45967.85994386574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45967.85994386574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45967.85994386574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45967.85994386574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45967.85994386574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45967.85994386574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45967.85994386574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45967.85994386574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45967.85994386574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45967.85994386574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45967.85994386574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45967.85994386574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45967.85994386574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45967.85994386574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45967.85994386574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45967.85994386574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45967.85994386574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45967.85994386574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45967.85994386574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45967.85994386574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45967.85994386574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45967.85994386574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45967.85994386574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45967.85994386574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45967.85994386574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45967.85994386574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45967.85994386574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45967.85994386574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45967.85994386574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45967.85994386574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45967.85994386574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45967.85994386574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45967.85994386574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45967.85994386574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45967.85994386574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45967.85994386574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45967.85994386574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45967.85994386574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45967.85994386574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45967.85994386574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45967.85994386574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45967.85994386574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45967.85994386574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45967.85994386574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45967.85994386574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45967.85994386574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45967.85994386574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45967.85994386574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45967.85994386574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45967.85994386574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45967.85994386574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45967.85994386574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45967.85994386574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45967.85994386574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45967.85994386574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45967.85994386574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45967.85994386574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45967.85994386574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45967.85994386574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45967.85994386574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45967.85994386574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45967.85994386574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45967.85994386574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45967.85994386574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45967.85994386574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45967.85994386574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45967.85994386574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45967.85994386574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45967.85994386574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45967.85994386574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45967.85994386574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45967.85994386574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45967.85994386574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45967.85994386574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45967.85994386574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45967.85994386574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45967.85994386574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45967.85994386574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45967.85994386574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45967.85994386574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45967.85994386574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45967.85994386574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45967.85994386574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45967.85994386574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45967.85994386574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45967.85994386574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45967.85994386574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45967.85994386574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45967.85994386574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45967.85994386574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45967.85994386574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45967.85994386574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45967.85994386574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45967.85994386574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45967.85994386574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45967.85994386574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45967.85994386574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45967.85994386574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45967.85994386574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45967.85994386574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45967.85994386574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45967.85994386574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45967.85994386574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45967.85994386574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45967.85994386574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45967.85994386574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45967.85994386574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45967.85994386574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45967.85994386574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45967.85994386574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45967.85994386574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45967.85994386574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45967.85994386574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45967.85994386574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45967.85994386574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45967.85994386574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45967.85994386574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45967.85994386574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45967.85994386574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45967.85994386574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45967.85994386574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45967.85994386574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45967.85994386574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45967.85994386574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45967.85994386574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45967.85994386574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45967.85994386574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45967.85994386574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45967.85994386574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45967.85994386574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45967.85994386574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45967.85994386574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45967.85994386574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45967.85994386574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45967.85994386574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45967.85994386574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45967.85994386574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45967.85994386574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45967.85994386574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45967.85994386574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45967.85994386574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45967.85994386574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45967.85994386574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45967.85994386574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45967.85994386574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45967.85994386574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45967.85994386574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45967.85994386574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45967.85994386574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45967.85994386574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45967.85994386574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45967.85994386574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45967.85994386574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45967.85994386574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45967.85994386574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45967.85994386574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45967.85994386574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45967.85994386574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45967.85994386574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45967.85994386574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45967.85994386574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45967.85994386574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45967.85994386574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45967.85994386574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45967.85994386574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45967.85994386574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45967.85994386574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45967.85994386574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45967.85994386574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45967.85994386574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45967.85994386574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45967.85994386574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45967.85994386574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45967.85994386574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45967.85994386574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45967.85994386574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45967.85994386574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45967.85994386574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45967.85994386574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45967.85994386574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45967.85994386574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45967.85994386574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45967.85994386574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45967.85994386574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45967.85994386574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45967.85994386574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45967.85994386574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45967.85994386574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45967.85994386574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45967.85994386574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45967.85994386574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45967.85994386574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45967.85994386574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45967.85994386574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45967.85994386574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45967.85994386574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45967.85994386574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45967.85994386574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45967.85994386574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45967.85994386574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45967.85994386574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45967.85994386574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45967.85994386574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45967.85994386574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45967.85994386574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45967.85994386574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45967.85994386574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45967.85994386574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45967.85994386574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45967.85994386574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45967.85994386574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45967.85994386574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45967.85994386574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45967.85994386574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45967.85994386574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45967.85994386574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45967.85994386574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45967.85994386574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45967.85994386574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45967.85994386574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45967.85994386574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45967.85994386574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45967.85994386574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45967.85994386574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45967.85994386574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45967.85994386574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45967.85994386574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45967.85994386574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45967.85994386574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45967.85994386574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45967.85994386574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45967.85994386574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45967.85994386574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45967.85994386574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45967.85994386574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45967.85994386574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45967.85994386574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45967.85994386574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45967.85994386574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45967.85994386574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45967.85994386574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45967.85994386574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45967.85994386574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45967.85994386574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45967.85994386574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45967.85994386574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45967.85994386574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45967.85994386574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45967.85994386574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45967.85994386574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45967.85994386574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45967.85994386574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45967.85994386574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45967.85994386574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45967.85994386574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45967.85994386574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45967.85994386574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45967.85994386574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45967.85994386574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45967.85994386574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45967.85994386574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45967.85994386574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45967.85994386574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45967.85994386574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45967.85994386574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45967.85994386574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45967.85994386574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45967.85994386574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45967.85994386574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45967.85994386574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45967.85994386574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45967.85994386574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45967.85994386574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45967.85994386574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45967.85994386574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45967.85994386574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45967.85994386574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45967.85994386574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45967.85994386574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45967.85994386574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45967.85994386574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45967.85994386574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45967.85994386574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45967.85994386574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45967.85994386574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45967.85994386574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45967.85994386574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45967.85994386574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45967.85994386574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45967.85994386574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45967.85994386574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45967.85994386574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45967.85994386574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45967.85994386574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45967.85994386574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45967.85994386574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45967.85994386574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45967.85994386574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45967.85994386574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45967.85994386574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45967.85994386574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45967.85994386574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45967.85994386574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45967.85994386574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45967.85994386574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45967.85994386574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45967.85994386574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45967.85994386574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45967.85994386574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45967.85994386574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45967.85994386574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45967.85994386574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45967.85994386574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45967.85994386574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45967.85994386574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45967.85994386574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45967.85994386574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45967.85994386574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45967.85994386574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45967.85994386574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45967.85994386574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45967.85994386574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45967.85994386574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45967.85994386574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45967.85994386574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45967.85994386574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45967.85994386574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45967.85994386574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45967.85994386574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45967.85994386574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45967.85994386574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45967.85994386574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45967.85994386574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45967.85994386574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45967.85994386574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45967.85994386574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45967.85994386574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45967.85994386574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45967.85994386574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45967.85994386574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45967.85994386574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45967.85994386574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45967.85994386574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45967.85994386574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45967.85994386574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45967.85994386574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45967.85994386574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45967.85994386574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45967.85994386574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45967.85994386574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45967.85994386574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45967.85994386574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45967.85994386574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45967.85994386574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45967.85994386574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45967.85994386574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45967.85994386574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45967.85994386574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45967.85994386574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45967.85994386574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45967.85994386574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45967.85994386574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45967.85994386574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45967.85994386574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45967.85994386574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45967.85994386574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45967.85994386574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45967.85994386574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45967.85994386574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45967.85994386574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45967.85994386574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45967.85994386574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45967.85994386574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45967.85994386574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45967.85994386574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45967.85994386574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45967.85994386574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45967.85994386574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45967.85994386574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45967.85994386574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45967.85994386574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45967.85994386574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45967.85994386574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45967.85994386574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45967.85994386574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45967.85994386574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45967.85994386574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45967.85994386574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45967.85994386574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45967.85994386574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45967.85994386574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45967.85994386574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45967.85994386574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45967.85994386574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45967.85994386574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45967.85994386574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45967.85994386574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45967.85994386574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45967.85994386574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45967.85994386574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45967.85994386574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45967.85994386574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45967.85994386574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45967.85994386574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45967.85994386574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45967.85994386574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45967.85994386574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45967.85994386574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45967.85994386574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45967.85994386574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45967.85994386574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45967.85994386574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45967.85994386574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45967.85994386574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45967.85994386574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45967.85994386574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45967.85994386574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45967.85994386574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45967.85994386574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45967.85994386574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45967.85994386574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45967.85994386574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45967.85994386574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45967.85994386574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45967.85994386574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45967.85994386574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45967.85994386574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45967.85994386574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45967.85994386574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45967.85994386574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45967.85994386574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45967.85994386574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45967.85994386574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45967.85994386574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45967.85994386574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45967.85994386574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45967.85994386574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45967.85994386574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45967.85994386574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45967.85994386574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45967.85994386574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45967.85994386574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45967.85994386574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45967.85994386574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45967.85994386574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45967.85994386574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45967.85994386574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45967.85994386574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45967.85994386574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45967.85994386574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45967.85994386574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45967.85994386574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45967.85994386574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45967.85994386574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45967.85994386574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45967.85994386574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45967.85994386574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45967.85994386574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45967.85994386574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45967.85994386574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45967.85994386574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45967.85994386574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45967.85994386574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45967.85994386574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45967.85994386574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45967.85994386574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45967.85994386574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45967.85994386574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45967.85994386574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45967.85994386574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45967.85994386574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45967.85994386574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45967.85994386574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45967.85994386574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45967.85994386574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45967.85994386574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45967.85994386574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45967.85994386574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45967.85994386574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45967.85994386574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45967.85994386574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45967.85994386574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45967.85994386574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45967.85994386574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45967.85994386574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45967.85994386574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45967.85994386574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45967.85994386574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45967.85994386574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45967.85994386574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45967.85994386574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45967.85994386574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45967.85994386574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45967.85994386574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45967.85994386574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45967.85994386574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45967.85994386574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45967.85994386574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45967.85994386574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45967.85994386574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45967.85994386574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45967.85994386574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45967.85994386574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45967.85994386574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45967.85994386574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45967.85994386574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45967.85994386574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45967.85994386574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45967.85994386574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45967.85994386574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45967.85994386574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45967.85994386574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45967.85994386574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45967.85994386574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45967.85994386574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45967.85994386574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45967.85994386574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45967.85994386574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45967.85994386574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45967.85994386574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45967.85994386574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45967.85994386574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45967.85994386574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45967.85994386574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45967.85994386574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45967.85994386574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45967.85994386574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45967.85994386574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45967.85994386574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45967.85994386574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45967.85994386574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45967.85994386574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45967.85994386574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45967.85994386574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45967.85994386574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45967.85994386574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45967.85994386574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45967.85994386574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45967.85994386574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45967.85994386574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45967.85994386574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45967.85994386574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45967.85994386574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45967.85994386574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45967.85994386574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45967.85994386574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45967.85994386574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45967.85994386574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45967.85994386574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45967.85994386574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45967.85994386574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45967.85994386574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45967.85994386574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45967.85994386574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45967.85994386574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45967.85994386574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45967.85994386574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45967.85994386574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45967.85994386574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45967.85994386574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45967.85994386574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45967.85994386574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45967.85994386574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45967.85994386574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45967.85994386574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45967.85994386574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45967.85994386574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45967.85994386574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45967.85994386574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45967.85994386574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45967.85994386574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45967.85994386574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45967.85994386574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45967.85994386574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45967.85994386574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45967.85994386574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45967.85994386574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45967.85994386574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45967.85994386574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45967.85994386574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45967.85994386574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45967.85994386574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45967.85994386574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45967.85994386574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45967.85994386574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45967.85994386574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45967.85994386574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45967.85994386574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45967.85994386574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45967.85994386574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45967.85994386574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45967.85994386574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45967.85994386574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45967.85994386574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45967.85994386574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45967.85994386574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45967.85994386574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45967.85994386574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45967.85994386574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45967.85994386574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45967.85994386574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45967.85994386574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45967.85994386574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45967.85994386574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45967.85994386574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45967.85994386574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45967.85994386574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45967.85994386574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45967.85994386574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45967.85994386574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45967.85994386574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45967.85994386574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45967.85994386574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45967.85994386574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45967.85994386574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45967.85994386574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45967.85994386574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45967.85994386574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45967.85994386574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45967.85994386574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45967.85994386574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45967.85994386574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45967.85994386574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45967.85994386574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45967.85994386574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45967.85994386574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45967.85994386574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45967.85994386574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45967.85994386574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45967.85994386574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45967.85994386574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45967.85994386574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45967.85994386574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45967.85994386574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45967.85994386574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45967.85994386574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45967.85994386574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45967.85994386574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45967.85994386574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45967.85994386574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45967.85994386574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45967.85994386574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45967.85994386574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45967.85994386574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45967.85994386574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45967.85994386574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45967.85994386574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45967.85994386574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45967.85994386574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45967.85994386574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45967.85994386574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45967.85994386574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45967.85994386574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45967.85994386574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45967.85994386574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45967.85994386574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45967.85994386574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45967.85994386574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45967.85994386574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45967.85994386574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45967.85994386574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45967.85994386574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45967.85994386574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45967.85994386574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45967.85994386574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45967.85994386574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45967.85994386574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45967.85994386574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45967.85994386574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45967.85994386574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45967.85994386574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45967.85994386574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45967.85994386574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45967.85994386574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45967.85994386574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45967.85994386574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45967.85994386574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45967.85994386574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45967.85994386574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45967.85994386574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45967.85994386574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45967.85994386574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45967.85994386574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45967.85994386574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45967.85994386574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45967.85994386574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45967.85994386574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45967.85994386574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45967.85994386574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45967.85994386574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45967.85994386574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45967.85994386574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45967.85994386574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45967.85994386574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45967.85994386574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45967.85994386574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45967.85994386574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45967.85994386574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45967.85994386574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45967.85994386574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45967.85994386574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45967.85994386574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45967.85994386574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45967.85994386574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45967.85994386574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45967.85994386574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45967.85994386574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45967.85994386574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45967.85994386574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45967.85994386574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45967.85994386574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45967.85994386574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45967.85994386574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45967.85994386574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45967.85994386574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45967.85994386574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45967.85994386574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45967.85994386574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45967.85994386574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45967.85994386574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45967.85994386574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45967.85994386574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45967.85994386574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45967.85994386574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45967.85994386574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45967.85994386574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45967.85994386574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45967.85994386574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45967.85994386574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45967.85994386574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45967.85994386574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45967.85994386574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45967.85994386574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45967.85994386574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45967.85994386574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45967.85994386574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45967.85994386574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45967.85994386574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45967.85994386574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45967.85994386574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45967.85994386574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45967.85994386574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45967.85994386574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45967.85994386574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45967.85994386574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45967.85994386574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45967.85994386574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45967.85994386574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45967.85994386574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45967.85994386574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45967.85994386574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45967.85994386574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45967.85994386574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45967.85994386574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45967.85994386574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45967.85994386574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45967.85994386574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45967.85994386574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45967.85994386574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45967.85994386574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45967.85994386574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45967.85994386574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45967.85994386574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45967.85994386574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45967.85994386574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45967.85994386574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45967.85994386574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45967.85994386574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45967.85994386574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45967.85994386574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45967.85994386574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45967.85994386574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45967.85994386574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45967.85994386574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45967.85994386574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45967.85994386574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45967.85994386574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45967.85994386574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45967.85994386574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45967.85994386574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45967.85994386574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45967.85994386574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45967.85994386574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45967.85994386574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45967.85994386574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45967.85994386574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45967.85994386574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45967.85994386574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45967.85994386574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45967.85994386574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45967.85994386574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45967.85994386574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45967.85994386574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45967.85994386574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45967.85994386574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45967.85994386574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45967.85994386574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45967.85994386574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45967.85994386574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45967.85994386574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45967.85994386574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45967.85994386574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45967.85994386574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45967.85994386574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45967.85994386574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45967.85994386574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45967.85994386574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45967.85994386574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45967.85994386574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45967.85994386574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45967.85994386574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45967.85994386574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45967.85994386574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45967.85994386574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45967.85994386574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45967.85994386574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45967.85994386574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45967.85994386574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45967.85994386574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45967.85994386574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45967.85994386574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45967.85994386574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45967.85994386574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45967.85994386574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45967.85994386574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45967.85994386574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45967.85994386574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45967.85994386574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45967.85994386574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45967.85994386574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45967.85994386574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45967.85994386574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45967.85994386574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45967.85994386574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45967.85994386574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45967.85994386574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45967.85994386574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45967.85994386574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45967.85994386574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45967.85994386574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45967.85994386574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45967.85994386574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45967.85994386574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45967.85994386574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45967.85994386574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45967.85994386574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45967.85994386574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45967.85994386574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45967.85994386574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45967.85994386574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45967.85994386574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45967.85994386574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45967.85994386574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45967.85994386574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45967.85994386574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45967.85994386574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45967.85994386574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45967.85994386574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45967.85994386574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45967.85994386574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45967.85994386574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45967.85994386574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45967.85994386574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45967.85994386574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45967.85994386574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45967.85994386574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45967.85994386574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45967.85994386574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45967.85994386574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45967.85994386574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45967.85994386574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45967.85994386574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45967.85994386574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45967.85994386574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45967.85994386574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45967.85994386574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45967.85994386574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45967.85994386574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45967.85994386574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45967.85994386574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45967.85994386574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45967.85994386574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45967.85994386574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45967.85994386574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45967.85994386574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45967.85994386574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45967.85994386574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45967.85994386574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45967.85994386574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45967.85994386574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45967.85994386574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45967.85994386574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45967.85994386574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45967.85994386574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45967.85994386574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45967.85994386574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45967.85994386574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45967.85994386574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45967.85994386574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45967.85994386574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45967.85994386574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45967.85994386574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45967.85994386574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45967.85994386574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45967.85994386574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45967.85994386574</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45967.85994386574</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45967.85994386574</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45967.85994386574</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45967.85994386574</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45967.85994386574</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45967.85994386574</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45967.85994386574</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45967.85994386574</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264.37922627314401</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95"/>
      <c r="F3" s="112"/>
      <c r="G3" s="113">
        <f ca="1">IFERROR(NOW()-F3,"")</f>
        <v>45967.85994386574</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45967.85994386574</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45967.85994386574</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45967.85994386574</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45967.85994386574</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45967.85994386574</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45967.85994386574</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45967.85994386574</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45967.85994386574</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45967.85994386574</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45967.85994386574</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45967.85994386574</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45967.85994386574</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45967.85994386574</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45967.85994386574</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45967.85994386574</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45967.85994386574</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45967.85994386574</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45967.85994386574</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45967.85994386574</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45967.85994386574</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45967.85994386574</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45967.85994386574</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45967.85994386574</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45967.85994386574</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45967.85994386574</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45967.85994386574</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45967.85994386574</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45967.85994386574</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45967.85994386574</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45967.85994386574</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45967.85994386574</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45967.85994386574</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45967.85994386574</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45967.85994386574</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45967.85994386574</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45967.85994386574</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45967.85994386574</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45967.85994386574</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45967.85994386574</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45967.85994386574</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45967.85994386574</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45967.85994386574</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45967.85994386574</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45967.85994386574</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45967.85994386574</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45967.85994386574</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45967.85994386574</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45967.85994386574</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45967.85994386574</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45967.85994386574</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45967.85994386574</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45967.85994386574</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45967.85994386574</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45967.85994386574</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45967.85994386574</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45967.85994386574</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45967.85994386574</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45967.85994386574</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45967.85994386574</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45967.85994386574</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45967.85994386574</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45967.85994386574</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45967.85994386574</v>
      </c>
      <c r="H66" s="96"/>
      <c r="I66" s="153" t="str">
        <f>IFERROR(VLOOKUP(D66,DB!A:F,6,0),"")</f>
        <v/>
      </c>
      <c r="J66" s="153"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76.027883680551895</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41.67106655092357</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19.198832754627801</v>
      </c>
      <c r="H4" s="132">
        <v>45948.661111111112</v>
      </c>
      <c r="I4" s="131" t="str">
        <f>IFERROR(VLOOKUP(D4,DB!A:F,6,0),"")</f>
        <v>SCECO</v>
      </c>
      <c r="J4" s="131" t="str">
        <f>IFERROR(VLOOKUP(D4,DB!A:G,7,0),"")</f>
        <v>Dead</v>
      </c>
      <c r="K4" s="131" t="s">
        <v>39116</v>
      </c>
      <c r="L4" s="131" t="str">
        <f>IFERROR(VLOOKUP(D4,DB!A:I,9,0),"")</f>
        <v>Latis</v>
      </c>
    </row>
    <row r="5" spans="1:13" ht="30.75">
      <c r="A5" s="131" t="s">
        <v>39117</v>
      </c>
      <c r="B5" s="131" t="str">
        <f>IFERROR(VLOOKUP(D5,DB!A:K,11,0),"")</f>
        <v>R5</v>
      </c>
      <c r="C5" s="131">
        <v>1</v>
      </c>
      <c r="D5" s="131" t="s">
        <v>32330</v>
      </c>
      <c r="E5" s="131"/>
      <c r="F5" s="132">
        <v>45967.840555555558</v>
      </c>
      <c r="G5" s="133">
        <f ca="1">IFERROR(NOW()-F5,"")</f>
        <v>1.9388310181966517E-2</v>
      </c>
      <c r="H5" s="132">
        <v>45967.805902777778</v>
      </c>
      <c r="I5" s="131" t="str">
        <f>IFERROR(VLOOKUP(D5,DB!A:F,6,0),"")</f>
        <v>SCECO</v>
      </c>
      <c r="J5" s="131" t="str">
        <f>IFERROR(VLOOKUP(D5,DB!A:G,7,0),"")</f>
        <v>Dead</v>
      </c>
      <c r="K5" s="131" t="s">
        <v>39118</v>
      </c>
      <c r="L5" s="131" t="str">
        <f>IFERROR(VLOOKUP(D5,DB!A:I,9,0),"")</f>
        <v>Latis</v>
      </c>
    </row>
    <row r="6" spans="1:13" ht="15">
      <c r="A6" s="131"/>
      <c r="B6" s="131" t="str">
        <f>IFERROR(VLOOKUP(D6,DB!A:K,11,0),"")</f>
        <v/>
      </c>
      <c r="C6" s="131"/>
      <c r="D6" s="131"/>
      <c r="E6" s="131"/>
      <c r="F6" s="132"/>
      <c r="G6" s="133">
        <f ca="1">IFERROR(NOW()-F6,"")</f>
        <v>45967.85994386574</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45967.85994386574</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45967.85994386574</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45967.85994386574</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45967.85994386574</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45967.85994386574</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45967.85994386574</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45967.85994386574</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45967.85994386574</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45967.85994386574</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45967.85994386574</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45967.85994386574</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45967.85994386574</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45967.85994386574</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45967.85994386574</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45967.85994386574</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45967.85994386574</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45967.85994386574</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45967.85994386574</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45967.85994386574</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45967.85994386574</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45967.85994386574</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45967.85994386574</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45967.85994386574</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45967.85994386574</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45967.85994386574</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45967.85994386574</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45967.85994386574</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45967.85994386574</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45967.85994386574</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45967.85994386574</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45967.85994386574</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45967.85994386574</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45967.85994386574</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45967.85994386574</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45967.85994386574</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45967.85994386574</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45967.85994386574</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45967.85994386574</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45967.85994386574</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45967.85994386574</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45967.85994386574</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45967.85994386574</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45967.85994386574</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45967.85994386574</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45967.85994386574</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45967.85994386574</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45967.85994386574</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45967.85994386574</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45967.85994386574</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45967.85994386574</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45967.85994386574</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45967.85994386574</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45967.85994386574</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45967.85994386574</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45967.85994386574</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45967.85994386574</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45967.85994386574</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45967.85994386574</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45967.85994386574</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45967.85994386574</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45967.85994386574</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45967.85994386574</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45967.85994386574</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45967.85994386574</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45967.85994386574</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45967.85994386574</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45967.85994386574</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45967.85994386574</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45967.85994386574</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45967.85994386574</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45967.85994386574</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45967.85994386574</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45967.85994386574</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45967.85994386574</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45967.85994386574</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45967.85994386574</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45967.85994386574</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45967.85994386574</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45967.85994386574</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45967.85994386574</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45967.85994386574</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45967.85994386574</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45967.85994386574</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45967.85994386574</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45967.85994386574</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45967.85994386574</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45967.85994386574</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45967.85994386574</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45967.85994386574</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45967.85994386574</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45967.85994386574</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45967.85994386574</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45967.85994386574</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45967.85994386574</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45967.85994386574</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45967.85994386574</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45967.85994386574</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45967.85994386574</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45967.85994386574</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45967.85994386574</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45967.85994386574</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45967.85994386574</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45967.85994386574</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45967.85994386574</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45967.85994386574</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45967.85994386574</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45967.85994386574</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45967.85994386574</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45967.85994386574</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45967.85994386574</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45967.85994386574</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45967.85994386574</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45967.85994386574</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45967.85994386574</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45967.85994386574</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45967.85994386574</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45967.85994386574</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45967.85994386574</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45967.85994386574</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45967.85994386574</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45967.85994386574</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45967.85994386574</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45967.85994386574</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45967.85994386574</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45967.85994386574</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45967.85994386574</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45967.85994386574</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45967.85994386574</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45967.85994386574</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45967.85994386574</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45967.85994386574</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45967.85994386574</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45967.85994386574</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45967.85994386574</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45967.85994386574</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45967.85994386574</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45967.85994386574</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45967.85994386574</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45967.85994386574</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45967.85994386574</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45967.85994386574</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45967.85994386574</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45967.85994386574</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45967.85994386574</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45967.85994386574</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45967.85994386574</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45967.85994386574</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45967.85994386574</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45967.85994386574</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45967.85994386574</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45967.85994386574</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45967.85994386574</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45967.85994386574</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45967.85994386574</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45967.85994386574</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45967.85994386574</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45967.85994386574</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45967.85994386574</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45967.85994386574</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45967.85994386574</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45967.85994386574</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45967.85994386574</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45967.85994386574</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45967.85994386574</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45967.85994386574</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45967.85994386574</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45967.85994386574</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45967.85994386574</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45967.85994386574</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45967.85994386574</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45967.85994386574</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45967.85994386574</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45967.85994386574</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45967.85994386574</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45967.85994386574</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45967.85994386574</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45967.85994386574</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45967.85994386574</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45967.85994386574</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45967.85994386574</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45967.85994386574</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45967.85994386574</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45967.85994386574</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45967.85994386574</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45967.85994386574</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45967.85994386574</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45967.85994386574</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45967.85994386574</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45967.85994386574</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45967.85994386574</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45967.85994386574</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45967.85994386574</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45967.85994386574</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45967.85994386574</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45967.85994386574</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45967.85994386574</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45967.85994386574</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45967.85994386574</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45967.85994386574</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45967.85994386574</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45967.85994386574</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45967.85994386574</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45967.85994386574</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45967.85994386574</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45967.85994386574</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45967.85994386574</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45967.85994386574</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45967.85994386574</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45967.85994386574</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45967.85994386574</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45967.85994386574</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45967.85994386574</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45967.85994386574</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45967.85994386574</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45967.85994386574</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45967.85994386574</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45967.85994386574</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45967.85994386574</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45967.85994386574</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45967.85994386574</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45967.85994386574</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45967.85994386574</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45967.85994386574</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45967.85994386574</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45967.85994386574</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45967.85994386574</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45967.85994386574</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45967.85994386574</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45967.85994386574</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45967.85994386574</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45967.85994386574</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45967.85994386574</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45967.85994386574</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45967.85994386574</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45967.85994386574</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45967.85994386574</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45967.85994386574</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45967.85994386574</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45967.85994386574</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45967.85994386574</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45967.85994386574</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45967.85994386574</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45967.85994386574</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45967.85994386574</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45967.85994386574</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45967.85994386574</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45967.85994386574</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45967.85994386574</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45967.85994386574</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45967.85994386574</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45967.85994386574</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45967.85994386574</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45967.85994386574</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45967.85994386574</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45967.85994386574</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45967.85994386574</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45967.85994386574</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45967.85994386574</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45967.85994386574</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45967.85994386574</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45967.85994386574</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45967.85994386574</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45967.85994386574</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45967.85994386574</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45967.85994386574</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45967.85994386574</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45967.85994386574</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45967.85994386574</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45967.85994386574</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45967.85994386574</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45967.85994386574</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45967.85994386574</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45967.85994386574</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45967.85994386574</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45967.85994386574</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45967.85994386574</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45967.85994386574</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45967.85994386574</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45967.85994386574</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45967.85994386574</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45967.85994386574</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45967.85994386574</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45967.85994386574</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45967.85994386574</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45967.85994386574</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45967.85994386574</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1"/>
  <sheetViews>
    <sheetView workbookViewId="0">
      <selection activeCell="F2" sqref="F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39119</v>
      </c>
      <c r="B2" s="61" t="str">
        <f>IFERROR(VLOOKUP(D2,DB!A:K,11,0),"")</f>
        <v>R6</v>
      </c>
      <c r="C2" s="61">
        <v>2</v>
      </c>
      <c r="D2" s="61" t="s">
        <v>34641</v>
      </c>
      <c r="E2" s="61" t="s">
        <v>39021</v>
      </c>
      <c r="F2" s="148">
        <v>45967.842465277776</v>
      </c>
      <c r="G2" s="149">
        <f ca="1">IFERROR(NOW()-F2,"-")</f>
        <v>1.7478587964433245E-2</v>
      </c>
      <c r="H2" s="150" t="s">
        <v>39120</v>
      </c>
      <c r="I2" s="86" t="str">
        <f>IFERROR(VLOOKUP(D2,DB!A:F,6,0),"")</f>
        <v>SCECO</v>
      </c>
      <c r="J2" s="61" t="str">
        <f>IFERROR(VLOOKUP(D2,DB!A:G,7,0),"")</f>
        <v>Dead</v>
      </c>
      <c r="K2" s="151" t="s">
        <v>39121</v>
      </c>
      <c r="L2" s="152" t="str">
        <f>IFERROR(VLOOKUP(D2,DB!A:I,9,0),"")</f>
        <v>Latis</v>
      </c>
    </row>
    <row r="3" spans="1:12" ht="31.5" customHeight="1">
      <c r="A3" s="86"/>
      <c r="B3" s="61" t="str">
        <f>IFERROR(VLOOKUP(D3,DB!A:K,11,0),"")</f>
        <v/>
      </c>
      <c r="C3" s="61"/>
      <c r="D3" s="61"/>
      <c r="E3" s="61"/>
      <c r="F3" s="148"/>
      <c r="G3" s="149">
        <f ca="1">IFERROR(NOW()-F3,"-")</f>
        <v>45967.85994386574</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45967.85994386574</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45967.85994386574</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45967.85994386574</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45967.85994386574</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45967.85994386574</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45967.85994386574</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45967.85994386574</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45967.85994386574</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45967.85994386574</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45967.85994386574</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45967.85994386574</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45967.85994386574</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45967.85994386574</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45967.85994386574</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45967.85994386574</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45967.85994386574</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45967.85994386574</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45967.85994386574</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45967.85994386574</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45967.85994386574</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45967.85994386574</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45967.85994386574</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45967.85994386574</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45967.85994386574</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45967.85994386574</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45967.85994386574</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45967.85994386574</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45967.85994386574</v>
      </c>
      <c r="H31" s="150"/>
      <c r="I31" s="86" t="str">
        <f>IFERROR(VLOOKUP(D31,DB!A:F,6,0),"")</f>
        <v/>
      </c>
      <c r="J31" s="61" t="str">
        <f>IFERROR(VLOOKUP(D31,DB!A:G,7,0),"")</f>
        <v/>
      </c>
      <c r="K31" s="151"/>
      <c r="L31" s="152" t="str">
        <f>IFERROR(VLOOKUP(D31,DB!A:I,9,0),"")</f>
        <v/>
      </c>
    </row>
  </sheetData>
  <dataValidations count="2">
    <dataValidation allowBlank="1" showInputMessage="1" showErrorMessage="1" sqref="E1" xr:uid="{62B1622A-85BD-4882-B430-9803BC9B7251}"/>
    <dataValidation type="list" allowBlank="1" showInputMessage="1" showErrorMessage="1" sqref="E2:E3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2025-11-06T17:39:04Z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