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05" documentId="13_ncr:1_{F6CB121F-512D-4AA6-A0C1-0FB36C537598}" xr6:coauthVersionLast="47" xr6:coauthVersionMax="47" xr10:uidLastSave="{A6A121F7-148F-42F8-AC18-270A179759AE}"/>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7" i="2"/>
  <c r="B8" i="2"/>
  <c r="J8" i="2"/>
  <c r="B2" i="6"/>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<sst xmlns="http://schemas.openxmlformats.org/spreadsheetml/2006/main" count="178581" uniqueCount="39076">
  <si>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</si>
  <si>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</si>
  <si>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</si>
  <si>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</si>
  <si>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</si>
  <si>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</si>
  <si>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</si>
  <si>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</si>
  <si>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</si>
  <si>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</si>
  <si>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</si>
  <si>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</si>
  <si>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</si>
  <si>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</si>
  <si>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</si>
  <si>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</si>
  <si>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</si>
  <si>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</si>
  <si>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</si>
  <si>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</si>
  <si>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</si>
  <si>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</si>
  <si>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</si>
  <si>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</si>
  <si>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</si>
  <si>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</si>
  <si>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</si>
  <si>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</si>
  <si>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</si>
  <si>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</si>
  <si>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</si>
  <si>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</si>
  <si>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</si>
  <si>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</si>
  <si>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</si>
  <si>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</si>
  <si>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</si>
  <si>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</si>
  <si>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</si>
  <si>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</si>
  <si>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</si>
  <si>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</si>
  <si>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</si>
  <si>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</si>
  <si>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</si>
  <si>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</si>
  <si>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</si>
  <si>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</si>
  <si>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</si>
  <si>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</si>
  <si>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</si>
  <si>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</si>
  <si>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</si>
  <si>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</si>
  <si>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</si>
  <si>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</si>
  <si>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</si>
  <si>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</si>
  <si>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</si>
  <si>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</si>
  <si>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</si>
  <si>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</si>
  <si>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</si>
  <si>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</si>
  <si>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</si>
  <si>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</si>
  <si>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</si>
  <si>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</si>
  <si>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</si>
  <si>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</si>
  <si>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</si>
  <si>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</si>
  <si>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</si>
  <si>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</si>
  <si>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</si>
  <si>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</si>
  <si>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</si>
  <si>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</si>
  <si>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</si>
  <si>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</si>
  <si>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</si>
  <si>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</si>
  <si>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</si>
  <si>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</si>
  <si>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</si>
  <si>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</si>
  <si>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</si>
  <si>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</si>
  <si>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</si>
  <si>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</si>
  <si>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</si>
  <si>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</si>
  <si>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</si>
  <si>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</si>
  <si>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</si>
  <si>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</si>
  <si>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</si>
  <si>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</si>
  <si>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</si>
  <si>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</si>
  <si>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</si>
  <si>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</si>
  <si>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</si>
  <si>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</si>
  <si>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</si>
  <si>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</si>
  <si>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</si>
  <si>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</si>
  <si>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</si>
  <si>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</si>
  <si>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</si>
  <si>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</si>
  <si>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</si>
  <si>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</si>
  <si>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</si>
  <si>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</si>
  <si>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</si>
  <si>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</si>
  <si>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</si>
  <si>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</si>
  <si>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</si>
  <si>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</si>
  <si>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</si>
  <si>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</si>
  <si>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</si>
  <si>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</si>
  <si>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</si>
  <si>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</si>
  <si>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</si>
  <si>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</si>
  <si>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</si>
  <si>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</si>
  <si>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</si>
  <si>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</si>
  <si>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</si>
  <si>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</si>
  <si>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</si>
  <si>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</si>
  <si>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</si>
  <si>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</si>
  <si>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</si>
  <si>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</si>
  <si>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</si>
  <si>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</si>
  <si>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</si>
  <si>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</si>
  <si>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</si>
  <si>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</si>
  <si>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</si>
  <si>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</si>
  <si>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</si>
  <si>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</si>
  <si>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</si>
  <si>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</si>
  <si>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</si>
  <si>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</si>
  <si>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</si>
  <si>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</si>
  <si>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</si>
  <si>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</si>
  <si>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</si>
  <si>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</si>
  <si>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</si>
  <si>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</si>
  <si>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</si>
  <si>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</si>
  <si>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</si>
  <si>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</si>
  <si>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</si>
  <si>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</si>
  <si>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</si>
  <si>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</si>
  <si>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</si>
  <si>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</si>
  <si>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</si>
  <si>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</si>
  <si>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</si>
  <si>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</si>
  <si>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</si>
  <si>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</si>
  <si>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</si>
  <si>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</si>
  <si>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</si>
  <si>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</si>
  <si>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</si>
  <si>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</si>
  <si>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</si>
  <si>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</si>
  <si>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</si>
  <si>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</si>
  <si>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</si>
  <si>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</si>
  <si>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</si>
  <si>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</si>
  <si>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</si>
  <si>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</si>
  <si>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</si>
  <si>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</si>
  <si>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</si>
  <si>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</si>
  <si>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</si>
  <si>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</si>
  <si>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</si>
  <si>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</si>
  <si>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</si>
  <si>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</si>
  <si>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</si>
  <si>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</si>
  <si>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</si>
  <si>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</si>
  <si>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</si>
  <si>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</si>
  <si>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</si>
  <si>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</si>
  <si>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</si>
  <si>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</si>
  <si>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</si>
  <si>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</si>
  <si>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</si>
  <si>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</si>
  <si>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</si>
  <si>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</si>
  <si>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</si>
  <si>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</si>
  <si>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</si>
  <si>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</si>
  <si>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</si>
  <si>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</si>
  <si>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</si>
  <si>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</si>
  <si>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</si>
  <si>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</si>
  <si>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</si>
  <si>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</si>
  <si>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</si>
  <si>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</si>
  <si>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</si>
  <si>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</si>
  <si>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</si>
  <si>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</si>
  <si>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</si>
  <si>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</si>
  <si>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</si>
  <si>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</si>
  <si>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</si>
  <si>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</si>
  <si>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</si>
  <si>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</si>
  <si>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</si>
  <si>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</si>
  <si>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</si>
  <si>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</si>
  <si>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</si>
  <si>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</si>
  <si>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</si>
  <si>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</si>
  <si>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</si>
  <si>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</si>
  <si>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</si>
  <si>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</si>
  <si>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</si>
  <si>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</si>
  <si>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</si>
  <si>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</si>
  <si>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</si>
  <si>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</si>
  <si>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</si>
  <si>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</si>
  <si>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</si>
  <si>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</si>
  <si>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</si>
  <si>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</si>
  <si>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</si>
  <si>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</si>
  <si>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</si>
  <si>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</si>
  <si>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</si>
  <si>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</si>
  <si>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</si>
  <si>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</si>
  <si>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</si>
  <si>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</si>
  <si>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</si>
  <si>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</si>
  <si>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</si>
  <si>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</si>
  <si>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</si>
  <si>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</si>
  <si>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</si>
  <si>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</si>
  <si>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</si>
  <si>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</si>
  <si>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</si>
  <si>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</si>
  <si>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</si>
  <si>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</si>
  <si>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</si>
  <si>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</si>
  <si>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</si>
  <si>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</si>
  <si>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</si>
  <si>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</si>
  <si>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</si>
  <si>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</si>
  <si>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</si>
  <si>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</si>
  <si>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</si>
  <si>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</si>
  <si>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</si>
  <si>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</si>
  <si>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</si>
  <si>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</si>
  <si>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</si>
  <si>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</si>
  <si>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</si>
  <si>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</si>
  <si>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</si>
  <si>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</si>
  <si>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</si>
  <si>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</si>
  <si>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</si>
  <si>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</si>
  <si>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</si>
  <si>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</si>
  <si>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</si>
  <si>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</si>
  <si>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</si>
  <si>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</si>
  <si>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</si>
  <si>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</si>
  <si>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</si>
  <si>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</si>
  <si>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</si>
  <si>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</si>
  <si>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</si>
  <si>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</si>
  <si>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</si>
  <si>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</si>
  <si>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</si>
  <si>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</si>
  <si>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</si>
  <si>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</si>
  <si>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</si>
  <si>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</si>
  <si>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</si>
  <si>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</si>
  <si>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</si>
  <si>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</si>
  <si>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</si>
  <si>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</si>
  <si>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</si>
  <si>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</si>
  <si>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</si>
  <si>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</si>
  <si>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</si>
  <si>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</si>
  <si>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</si>
  <si>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</si>
  <si>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</si>
  <si>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</si>
  <si>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</si>
  <si>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</si>
  <si>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</si>
  <si>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</si>
  <si>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</si>
  <si>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</si>
  <si>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</si>
  <si>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</si>
  <si>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</si>
  <si>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</si>
  <si>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</si>
  <si>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</si>
  <si>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</si>
  <si>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</si>
  <si>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</si>
  <si>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</si>
  <si>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</si>
  <si>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</si>
  <si>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</si>
  <si>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</si>
  <si>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</si>
  <si>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</si>
  <si>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</si>
  <si>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</si>
  <si>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</si>
  <si>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</si>
  <si>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</si>
  <si>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</si>
  <si>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</si>
  <si>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</si>
  <si>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</si>
  <si>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</si>
  <si>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</si>
  <si>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</si>
  <si>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</si>
  <si>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</si>
  <si>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</si>
  <si>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</si>
  <si>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</si>
  <si>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</si>
  <si>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</si>
  <si>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</si>
  <si>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</si>
  <si>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</si>
  <si>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</si>
  <si>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</si>
  <si>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</si>
  <si>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</si>
  <si>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</si>
  <si>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</si>
  <si>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</si>
  <si>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</si>
  <si>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</si>
  <si>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</si>
  <si>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</si>
  <si>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</si>
  <si>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</si>
  <si>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</si>
  <si>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</si>
  <si>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</si>
  <si>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</si>
  <si>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</si>
  <si>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</si>
  <si>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</si>
  <si>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</si>
  <si>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</si>
  <si>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</si>
  <si>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</si>
  <si>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</si>
  <si>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</si>
  <si>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</si>
  <si>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</si>
  <si>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</si>
  <si>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</si>
  <si>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</si>
  <si>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</si>
  <si>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</si>
  <si>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</si>
  <si>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</si>
  <si>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</si>
  <si>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</si>
  <si>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</si>
  <si>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</si>
  <si>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</si>
  <si>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</si>
  <si>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</si>
  <si>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</si>
  <si>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</si>
  <si>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</si>
  <si>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</si>
  <si>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</si>
  <si>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</si>
  <si>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</si>
  <si>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</si>
  <si>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</si>
  <si>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</si>
  <si>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</si>
  <si>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</si>
  <si>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</si>
  <si>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</si>
  <si>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</si>
  <si>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</si>
  <si>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</si>
  <si>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</si>
  <si>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</si>
  <si>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</si>
  <si>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</si>
  <si>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</si>
  <si>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</si>
  <si>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</si>
  <si>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</si>
  <si>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</si>
  <si>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</si>
  <si>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</si>
  <si>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</si>
  <si>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</si>
  <si>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</si>
  <si>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</si>
  <si>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</si>
  <si>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</si>
  <si>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</si>
  <si>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</si>
  <si>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</si>
  <si>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</si>
  <si>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</si>
  <si>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</si>
  <si>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</si>
  <si>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</si>
  <si>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</si>
  <si>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</si>
  <si>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</si>
  <si>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</si>
  <si>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</si>
  <si>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</si>
  <si>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</si>
  <si>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</si>
  <si>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</si>
  <si>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</si>
  <si>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</si>
  <si>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</si>
  <si>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</si>
  <si>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</si>
  <si>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</si>
  <si>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</si>
  <si>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</si>
  <si>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</si>
  <si>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</si>
  <si>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</si>
  <si>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</si>
  <si>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</si>
  <si>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</si>
  <si>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</si>
  <si>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</si>
  <si>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</si>
  <si>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</si>
  <si>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</si>
  <si>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</si>
  <si>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</si>
  <si>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</si>
  <si>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</si>
  <si>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</si>
  <si>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</si>
  <si>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</si>
  <si>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</si>
  <si>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</si>
  <si>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</si>
  <si>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</si>
  <si>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</si>
  <si>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</si>
  <si>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</si>
  <si>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</si>
  <si>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</si>
  <si>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</si>
  <si>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</si>
  <si>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</si>
  <si>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</si>
  <si>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</si>
  <si>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</si>
  <si>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</si>
  <si>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</si>
  <si>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</si>
  <si>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</si>
  <si>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</si>
  <si>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</si>
  <si>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</si>
  <si>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</si>
  <si>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</si>
  <si>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</si>
  <si>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</si>
  <si>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</si>
  <si>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</si>
  <si>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</si>
  <si>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</si>
  <si>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</si>
  <si>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</si>
  <si>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</si>
  <si>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</si>
  <si>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</si>
  <si>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</si>
  <si>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</si>
  <si>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</si>
  <si>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</si>
  <si>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</si>
  <si>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</si>
  <si>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</si>
  <si>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</si>
  <si>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</si>
  <si>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</si>
  <si>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</si>
  <si>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</si>
  <si>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</si>
  <si>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</si>
  <si>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</si>
  <si>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</si>
  <si>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</si>
  <si>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</si>
  <si>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</si>
  <si>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</si>
  <si>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</si>
  <si>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</si>
  <si>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</si>
  <si>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</si>
  <si>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</si>
  <si>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</si>
  <si>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</si>
  <si>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</si>
  <si>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</si>
  <si>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</si>
  <si>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</si>
  <si>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</si>
  <si>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</si>
  <si>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</si>
  <si>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</si>
  <si>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</si>
  <si>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</si>
  <si>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</si>
  <si>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</si>
  <si>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</si>
  <si>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</si>
  <si>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</si>
  <si>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</si>
  <si>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</si>
  <si>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</si>
  <si>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</si>
  <si>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</si>
  <si>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</si>
  <si>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</si>
  <si>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</si>
  <si>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</si>
  <si>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</si>
  <si>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</si>
  <si>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</si>
  <si>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</si>
  <si>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</si>
  <si>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</si>
  <si>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</si>
  <si>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</si>
  <si>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</si>
  <si>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</si>
  <si>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</si>
  <si>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</si>
  <si>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</si>
  <si>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</si>
  <si>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</si>
  <si>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</si>
  <si>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</si>
  <si>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</si>
  <si>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</si>
  <si>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</si>
  <si>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</si>
  <si>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</si>
  <si>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</si>
  <si>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</si>
  <si>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</si>
  <si>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</si>
  <si>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</si>
  <si>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</si>
  <si>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</si>
  <si>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</si>
  <si>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</si>
  <si>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</si>
  <si>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</si>
  <si>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</si>
  <si>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</si>
  <si>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</si>
  <si>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</si>
  <si>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</si>
  <si>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</si>
  <si>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</si>
  <si>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</si>
  <si>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</si>
  <si>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</si>
  <si>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</si>
  <si>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</si>
  <si>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</si>
  <si>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</si>
  <si>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</si>
  <si>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</si>
  <si>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</si>
  <si>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</si>
  <si>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</si>
  <si>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</si>
  <si>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</si>
  <si>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</si>
  <si>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</si>
  <si>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</si>
  <si>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</si>
  <si>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</si>
  <si>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</si>
  <si>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</si>
  <si>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</si>
  <si>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</si>
  <si>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</si>
  <si>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</si>
  <si>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</si>
  <si>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</si>
  <si>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</si>
  <si>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</si>
  <si>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</si>
  <si>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</si>
  <si>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</si>
  <si>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</si>
  <si>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</si>
  <si>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</si>
  <si>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</si>
  <si>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</si>
  <si>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</si>
  <si>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</si>
  <si>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</si>
  <si>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</si>
  <si>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</si>
  <si>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</si>
  <si>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</si>
  <si>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</si>
  <si>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</si>
  <si>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</si>
  <si>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</si>
  <si>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</si>
  <si>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</si>
  <si>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</si>
  <si>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</si>
  <si>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</si>
  <si>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</si>
  <si>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</si>
  <si>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</si>
  <si>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</si>
  <si>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</si>
  <si>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</si>
  <si>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</si>
  <si>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</si>
  <si>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</si>
  <si>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</si>
  <si>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</si>
  <si>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</si>
  <si>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</si>
  <si>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</si>
  <si>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</si>
  <si>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</si>
  <si>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</si>
  <si>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</si>
  <si>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</si>
  <si>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</si>
  <si>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</si>
  <si>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</si>
  <si>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</si>
  <si>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</si>
  <si>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</si>
  <si>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</si>
  <si>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</si>
  <si>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</si>
  <si>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</si>
  <si>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</si>
  <si>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</si>
  <si>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</si>
  <si>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</si>
  <si>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</si>
  <si>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</si>
  <si>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</si>
  <si>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</si>
  <si>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</si>
  <si>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</si>
  <si>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</si>
  <si>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</si>
  <si>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</si>
  <si>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</si>
  <si>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</si>
  <si>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</si>
  <si>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</si>
  <si>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</si>
  <si>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</si>
  <si>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</si>
  <si>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</si>
  <si>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</si>
  <si>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</si>
  <si>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</si>
  <si>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</si>
  <si>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</si>
  <si>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</si>
  <si>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</si>
  <si>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</si>
  <si>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</si>
  <si>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</si>
  <si>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</si>
  <si>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</si>
  <si>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</si>
  <si>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</si>
  <si>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</si>
  <si>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</si>
  <si>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</si>
  <si>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</si>
  <si>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</si>
  <si>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</si>
  <si>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</si>
  <si>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</si>
  <si>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</si>
  <si>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</si>
  <si>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</si>
  <si>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</si>
  <si>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</si>
  <si>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</si>
  <si>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</si>
  <si>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</si>
  <si>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</si>
  <si>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</si>
  <si>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</si>
  <si>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</si>
  <si>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</si>
  <si>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</si>
  <si>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</si>
  <si>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</si>
  <si>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</si>
  <si>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</si>
  <si>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</si>
  <si>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</si>
  <si>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</si>
  <si>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</si>
  <si>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</si>
  <si>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</si>
  <si>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</si>
  <si>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</si>
  <si>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</si>
  <si>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</si>
  <si>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</si>
  <si>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</si>
  <si>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</si>
  <si>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</si>
  <si>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</si>
  <si>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</si>
  <si>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</si>
  <si>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</si>
  <si>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</si>
  <si>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</si>
  <si>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</si>
  <si>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</si>
  <si>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</si>
  <si>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</si>
  <si>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</si>
  <si>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</si>
  <si>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</si>
  <si>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</si>
  <si>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</si>
  <si>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</si>
  <si>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</si>
  <si>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</si>
  <si>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</si>
  <si>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</si>
  <si>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</si>
  <si>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</si>
  <si>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</si>
  <si>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</si>
  <si>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</si>
  <si>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</si>
  <si>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</si>
  <si>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</si>
  <si>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</si>
  <si>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</si>
  <si>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</si>
  <si>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</si>
  <si>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</si>
  <si>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</si>
  <si>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</si>
  <si>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</si>
  <si>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</si>
  <si>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</si>
  <si>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</si>
  <si>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</si>
  <si>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</si>
  <si>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</si>
  <si>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</si>
  <si>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</si>
  <si>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</si>
  <si>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</si>
  <si>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</si>
  <si>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</si>
  <si>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</si>
  <si>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</si>
  <si>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</si>
  <si>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</si>
  <si>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</si>
  <si>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</si>
  <si>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</si>
  <si>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</si>
  <si>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</si>
  <si>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</si>
  <si>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</si>
  <si>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</si>
  <si>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</si>
  <si>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</si>
  <si>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</si>
  <si>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</si>
  <si>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</si>
  <si>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</si>
  <si>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</si>
  <si>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</si>
  <si>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</si>
  <si>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</si>
  <si>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</si>
  <si>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</si>
  <si>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</si>
  <si>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</si>
  <si>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</si>
  <si>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</si>
  <si>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</si>
  <si>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</si>
  <si>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</si>
  <si>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</si>
  <si>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</si>
  <si>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</si>
  <si>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</si>
  <si>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</si>
  <si>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</si>
  <si>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</si>
  <si>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</si>
  <si>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</si>
  <si>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</si>
  <si>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</si>
  <si>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</si>
  <si>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</si>
  <si>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</si>
  <si>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</si>
  <si>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</si>
  <si>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</si>
  <si>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</si>
  <si>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</si>
  <si>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</si>
  <si>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</si>
  <si>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</si>
  <si>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</si>
  <si>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</si>
  <si>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</si>
  <si>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</si>
  <si>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</si>
  <si>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</si>
  <si>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</si>
  <si>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</si>
  <si>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</si>
  <si>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</si>
  <si>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</si>
  <si>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</si>
  <si>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</si>
  <si>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</si>
  <si>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</si>
  <si>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</si>
  <si>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</si>
  <si>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</si>
  <si>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</si>
  <si>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</si>
  <si>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</si>
  <si>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</si>
  <si>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</si>
  <si>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</si>
  <si>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</si>
  <si>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</si>
  <si>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</si>
  <si>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</si>
  <si>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</si>
  <si>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</si>
  <si>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</si>
  <si>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</si>
  <si>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</si>
  <si>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</si>
  <si>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</si>
  <si>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</si>
  <si>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</si>
  <si>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</si>
  <si>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</si>
  <si>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</si>
  <si>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</si>
  <si>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</si>
  <si>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</si>
  <si>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</si>
  <si>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</si>
  <si>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</si>
  <si>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</si>
  <si>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</si>
  <si>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</si>
  <si>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</si>
  <si>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</si>
  <si>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</si>
  <si>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</si>
  <si>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</si>
  <si>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</si>
  <si>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</si>
  <si>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</si>
  <si>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</si>
  <si>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</si>
  <si>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</si>
  <si>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</si>
  <si>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</si>
  <si>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</si>
  <si>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</si>
  <si>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</si>
  <si>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</si>
  <si>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</si>
  <si>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</si>
  <si>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</si>
  <si>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</si>
  <si>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</si>
  <si>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</si>
  <si>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</si>
  <si>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</si>
  <si>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</si>
  <si>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</si>
  <si>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</si>
  <si>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</si>
  <si>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</si>
  <si>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</si>
  <si>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</si>
  <si>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</si>
  <si>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</si>
  <si>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</si>
  <si>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</si>
  <si>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</si>
  <si>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</si>
  <si>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</si>
  <si>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</si>
  <si>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</si>
  <si>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</si>
  <si>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</si>
  <si>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</si>
  <si>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</si>
  <si>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</si>
  <si>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</si>
  <si>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</si>
  <si>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</si>
  <si>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</si>
  <si>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</si>
  <si>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</si>
  <si>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</si>
  <si>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</si>
  <si>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</si>
  <si>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</si>
  <si>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</si>
  <si>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</si>
  <si>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</si>
  <si>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</si>
  <si>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</si>
  <si>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</si>
  <si>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</si>
  <si>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</si>
  <si>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</si>
  <si>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</si>
  <si>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</si>
  <si>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</si>
  <si>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</si>
  <si>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</si>
  <si>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</si>
  <si>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</si>
  <si>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</si>
  <si>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</si>
  <si>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</si>
  <si>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</si>
  <si>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</si>
  <si>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</si>
  <si>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</si>
  <si>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</si>
  <si>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</si>
  <si>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</si>
  <si>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</si>
  <si>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</si>
  <si>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</si>
  <si>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</si>
  <si>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</si>
  <si>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</si>
  <si>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</si>
  <si>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</si>
  <si>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</si>
  <si>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</si>
  <si>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</si>
  <si>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</si>
  <si>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</si>
  <si>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</si>
  <si>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</si>
  <si>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</si>
  <si>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</si>
  <si>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</si>
  <si>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</si>
  <si>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</si>
  <si>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</si>
  <si>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</si>
  <si>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</si>
  <si>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</si>
  <si>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</si>
  <si>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</si>
  <si>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</si>
  <si>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</si>
  <si>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</si>
  <si>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</si>
  <si>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</si>
  <si>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</si>
  <si>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</si>
  <si>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</si>
  <si>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</si>
  <si>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</si>
  <si>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</si>
  <si>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</si>
  <si>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</si>
  <si>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</si>
  <si>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</si>
  <si>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</si>
  <si>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</si>
  <si>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</si>
  <si>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</si>
  <si>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</si>
  <si>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</si>
  <si>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</si>
  <si>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</si>
  <si>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</si>
  <si>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</si>
  <si>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</si>
  <si>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</si>
  <si>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</si>
  <si>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</si>
  <si>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</si>
  <si>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</si>
  <si>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</si>
  <si>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</si>
  <si>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</si>
  <si>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</si>
  <si>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</si>
  <si>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</si>
  <si>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</si>
  <si>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</si>
  <si>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</si>
  <si>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</si>
  <si>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</si>
  <si>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</si>
  <si>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</si>
  <si>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</si>
  <si>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</si>
  <si>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</si>
  <si>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</si>
  <si>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</si>
  <si>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</si>
  <si>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</si>
  <si>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</si>
  <si>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</si>
  <si>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</si>
  <si>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</si>
  <si>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</si>
  <si>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</si>
  <si>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</si>
  <si>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</si>
  <si>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</si>
  <si>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</si>
  <si>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</si>
  <si>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</si>
  <si>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</si>
  <si>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</si>
  <si>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</si>
  <si>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</si>
  <si>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</si>
  <si>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</si>
  <si>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</si>
  <si>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</si>
  <si>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</si>
  <si>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</si>
  <si>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</si>
  <si>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</si>
  <si>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</si>
  <si>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</si>
  <si>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</si>
  <si>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</si>
  <si>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</si>
  <si>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</si>
  <si>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</si>
  <si>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</si>
  <si>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</si>
  <si>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</si>
  <si>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</si>
  <si>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</si>
  <si>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</si>
  <si>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</si>
  <si>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</si>
  <si>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</si>
  <si>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</si>
  <si>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</si>
  <si>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</si>
  <si>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</si>
  <si>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</si>
  <si>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</si>
  <si>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</si>
  <si>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</si>
  <si>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</si>
  <si>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</si>
  <si>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</si>
  <si>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</si>
  <si>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</si>
  <si>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</si>
  <si>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</si>
  <si>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</si>
  <si>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</si>
  <si>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</si>
  <si>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</si>
  <si>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</si>
  <si>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</si>
  <si>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</si>
  <si>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</si>
  <si>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</si>
  <si>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</si>
  <si>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</si>
  <si>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</si>
  <si>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</si>
  <si>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</si>
  <si>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</si>
  <si>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</si>
  <si>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</si>
  <si>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</si>
  <si>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</si>
  <si>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</si>
  <si>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</si>
  <si>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</si>
  <si>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</si>
  <si>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</si>
  <si>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</si>
  <si>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</si>
  <si>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</si>
  <si>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</si>
  <si>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</si>
  <si>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</si>
  <si>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</si>
  <si>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</si>
  <si>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</si>
  <si>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</si>
  <si>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</si>
  <si>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</si>
  <si>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</si>
  <si>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</si>
  <si>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</si>
  <si>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</si>
  <si>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</si>
  <si>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</si>
  <si>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</si>
  <si>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</si>
  <si>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</si>
  <si>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</si>
  <si>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</si>
  <si>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</si>
  <si>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</si>
  <si>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</si>
  <si>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</si>
  <si>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</si>
  <si>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</si>
  <si>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</si>
  <si>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</si>
  <si>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</si>
  <si>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</si>
  <si>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</si>
  <si>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</si>
  <si>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</si>
  <si>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</si>
  <si>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</si>
  <si>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</si>
  <si>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</si>
  <si>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</si>
  <si>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</si>
  <si>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</si>
  <si>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</si>
  <si>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</si>
  <si>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</si>
  <si>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</si>
  <si>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</si>
  <si>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</si>
  <si>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</si>
  <si>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</si>
  <si>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</si>
  <si>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</si>
  <si>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</si>
  <si>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</si>
  <si>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</si>
  <si>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</si>
  <si>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</si>
  <si>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</si>
  <si>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</si>
  <si>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</si>
  <si>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</si>
  <si>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</si>
  <si>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</si>
  <si>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</si>
  <si>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</si>
  <si>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</si>
  <si>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</si>
  <si>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</si>
  <si>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</si>
  <si>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</si>
  <si>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</si>
  <si>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</si>
  <si>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</si>
  <si>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</si>
  <si>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</si>
  <si>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</si>
  <si>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</si>
  <si>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</si>
  <si>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</si>
  <si>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</si>
  <si>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</si>
  <si>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</si>
  <si>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</si>
  <si>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</si>
  <si>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</si>
  <si>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</si>
  <si>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</si>
  <si>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</si>
  <si>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</si>
  <si>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</si>
  <si>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</si>
  <si>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</si>
  <si>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</si>
  <si>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</si>
  <si>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</si>
  <si>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</si>
  <si>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</si>
  <si>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</si>
  <si>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</si>
  <si>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</si>
  <si>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</si>
  <si>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</si>
  <si>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</si>
  <si>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</si>
  <si>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</si>
  <si>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</si>
  <si>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</si>
  <si>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</si>
  <si>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</si>
  <si>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</si>
  <si>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</si>
  <si>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</si>
  <si>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</si>
  <si>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</si>
  <si>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</si>
  <si>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</si>
  <si>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</si>
  <si>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</si>
  <si>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</si>
  <si>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</si>
  <si>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</si>
  <si>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</si>
  <si>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</si>
  <si>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</si>
  <si>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</si>
  <si>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</si>
  <si>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</si>
  <si>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</si>
  <si>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</si>
  <si>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</si>
  <si>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</si>
  <si>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</si>
  <si>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</si>
  <si>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</si>
  <si>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</si>
  <si>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</si>
  <si>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</si>
  <si>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</si>
  <si>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</si>
  <si>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</si>
  <si>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</si>
  <si>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</si>
  <si>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</si>
  <si>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</si>
  <si>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</si>
  <si>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</si>
  <si>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</si>
  <si>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</si>
  <si>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</si>
  <si>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</si>
  <si>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</si>
  <si>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</si>
  <si>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</si>
  <si>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</si>
  <si>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</si>
  <si>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</si>
  <si>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</si>
  <si>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</si>
  <si>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</si>
  <si>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</si>
  <si>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</si>
  <si>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</si>
  <si>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</si>
  <si>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</si>
  <si>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</si>
  <si>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</si>
  <si>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</si>
  <si>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</si>
  <si>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</si>
  <si>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</si>
  <si>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</si>
  <si>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</si>
  <si>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</si>
  <si>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</si>
  <si>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</si>
  <si>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</si>
  <si>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</si>
  <si>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</si>
  <si>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</si>
  <si>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</si>
  <si>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</si>
  <si>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</si>
  <si>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</si>
  <si>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</si>
  <si>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</si>
  <si>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</si>
  <si>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</si>
  <si>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</si>
  <si>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</si>
  <si>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</si>
  <si>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</si>
  <si>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</si>
  <si>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</si>
  <si>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</si>
  <si>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</si>
  <si>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</si>
  <si>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</si>
  <si>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</si>
  <si>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</si>
  <si>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</si>
  <si>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</si>
  <si>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</si>
  <si>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</si>
  <si>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</si>
  <si>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</si>
  <si>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</si>
  <si>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</si>
  <si>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</si>
  <si>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</si>
  <si>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</si>
  <si>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</si>
  <si>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</si>
  <si>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</si>
  <si>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</si>
  <si>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</si>
  <si>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</si>
  <si>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</si>
  <si>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</si>
  <si>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</si>
  <si>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</si>
  <si>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</si>
  <si>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</si>
  <si>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</si>
  <si>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</si>
  <si>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</si>
  <si>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</si>
  <si>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</si>
  <si>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</si>
  <si>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</si>
  <si>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</si>
  <si>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</si>
  <si>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</si>
  <si>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</si>
  <si>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</si>
  <si>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</si>
  <si>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</si>
  <si>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</si>
  <si>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</si>
  <si>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</si>
  <si>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</si>
  <si>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</si>
  <si>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</si>
  <si>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</si>
  <si>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</si>
  <si>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</si>
  <si>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</si>
  <si>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</si>
  <si>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</si>
  <si>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</si>
  <si>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</si>
  <si>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</si>
  <si>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</si>
  <si>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</si>
  <si>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</si>
  <si>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</si>
  <si>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</si>
  <si>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</si>
  <si>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</si>
  <si>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</si>
  <si>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</si>
  <si>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</si>
  <si>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</si>
  <si>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</si>
  <si>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</si>
  <si>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</si>
  <si>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</si>
  <si>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</si>
  <si>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</si>
  <si>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</si>
  <si>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</si>
  <si>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</si>
  <si>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</si>
  <si>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</si>
  <si>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</si>
  <si>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</si>
  <si>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</si>
  <si>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</si>
  <si>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</si>
  <si>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</si>
  <si>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</si>
  <si>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</si>
  <si>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</si>
  <si>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</si>
  <si>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</si>
  <si>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</si>
  <si>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</si>
  <si>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</si>
  <si>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</si>
  <si>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</si>
  <si>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</si>
  <si>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</si>
  <si>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</si>
  <si>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</si>
  <si>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</si>
  <si>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</si>
  <si>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</si>
  <si>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</si>
  <si>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</si>
  <si>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</si>
  <si>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</si>
  <si>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</si>
  <si>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</si>
  <si>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</si>
  <si>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</si>
  <si>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</si>
  <si>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</si>
  <si>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</si>
  <si>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</si>
  <si>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</si>
  <si>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</si>
  <si>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</si>
  <si>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</si>
  <si>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</si>
  <si>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</si>
  <si>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</si>
  <si>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</si>
  <si>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</si>
  <si>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</si>
  <si>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</si>
  <si>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</si>
  <si>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</si>
  <si>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</si>
  <si>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</si>
  <si>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</si>
  <si>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</si>
  <si>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</si>
  <si>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</si>
  <si>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</si>
  <si>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</si>
  <si>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</si>
  <si>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</si>
  <si>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</si>
  <si>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</si>
  <si>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</si>
  <si>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</si>
  <si>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</si>
  <si>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</si>
  <si>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</si>
  <si>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</si>
  <si>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</si>
  <si>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</si>
  <si>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</si>
  <si>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</si>
  <si>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</si>
  <si>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</si>
  <si>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</si>
  <si>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</si>
  <si>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</si>
  <si>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</si>
  <si>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</si>
  <si>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</si>
  <si>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</si>
  <si>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</si>
  <si>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</si>
  <si>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</si>
  <si>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</si>
  <si>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</si>
  <si>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</si>
  <si>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</si>
  <si>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</si>
  <si>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</si>
  <si>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</si>
  <si>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</si>
  <si>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</si>
  <si>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</si>
  <si>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</si>
  <si>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</si>
  <si>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</si>
  <si>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</si>
  <si>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</si>
  <si>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</si>
  <si>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</si>
  <si>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</si>
  <si>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</si>
  <si>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</si>
  <si>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</si>
  <si>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</si>
  <si>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</si>
  <si>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</si>
  <si>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</si>
  <si>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</si>
  <si>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</si>
  <si>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</si>
  <si>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</si>
  <si>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</si>
  <si>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</si>
  <si>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</si>
  <si>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</si>
  <si>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</si>
  <si>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</si>
  <si>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</si>
  <si>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</si>
  <si>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</si>
  <si>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</si>
  <si>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</si>
  <si>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</si>
  <si>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</si>
  <si>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</si>
  <si>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</si>
  <si>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</si>
  <si>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</si>
  <si>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</si>
  <si>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</si>
  <si>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</si>
  <si>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</si>
  <si>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</si>
  <si>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</si>
  <si>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</si>
  <si>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</si>
  <si>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</si>
  <si>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</si>
  <si>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</si>
  <si>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</si>
  <si>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</si>
  <si>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</si>
  <si>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</si>
  <si>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</si>
  <si>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</si>
  <si>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</si>
  <si>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</si>
  <si>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</si>
  <si>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</si>
  <si>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</si>
  <si>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</si>
  <si>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</si>
  <si>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</si>
  <si>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</si>
  <si>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</si>
  <si>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</si>
  <si>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</si>
  <si>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</si>
  <si>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</si>
  <si>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</si>
  <si>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</si>
  <si>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</si>
  <si>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</si>
  <si>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</si>
  <si>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</si>
  <si>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</si>
  <si>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</si>
  <si>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</si>
  <si>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</si>
  <si>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</si>
  <si>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</si>
  <si>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</si>
  <si>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</si>
  <si>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</si>
  <si>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</si>
  <si>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</si>
  <si>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</si>
  <si>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</si>
  <si>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</si>
  <si>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</si>
  <si>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</si>
  <si>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</si>
  <si>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</si>
  <si>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</si>
  <si>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</si>
  <si>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</si>
  <si>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</si>
  <si>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</si>
  <si>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</si>
  <si>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</si>
  <si>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</si>
  <si>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</si>
  <si>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</si>
  <si>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</si>
  <si>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</si>
  <si>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</si>
  <si>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</si>
  <si>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</si>
  <si>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</si>
  <si>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</si>
  <si>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</si>
  <si>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</si>
  <si>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</si>
  <si>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</si>
  <si>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</si>
  <si>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</si>
  <si>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</si>
  <si>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</si>
  <si>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</si>
  <si>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</si>
  <si>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</si>
  <si>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</si>
  <si>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</si>
  <si>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</si>
  <si>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</si>
  <si>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</si>
  <si>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</si>
  <si>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</si>
  <si>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</si>
  <si>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</si>
  <si>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</si>
  <si>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</si>
  <si>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</si>
  <si>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</si>
  <si>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</si>
  <si>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</si>
  <si>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</si>
  <si>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</si>
  <si>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</si>
  <si>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</si>
  <si>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</si>
  <si>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</si>
  <si>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</si>
  <si>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</si>
  <si>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</si>
  <si>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</si>
  <si>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</si>
  <si>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</si>
  <si>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</si>
  <si>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</si>
  <si>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</si>
  <si>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</si>
  <si>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</si>
  <si>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</si>
  <si>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</si>
  <si>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</si>
  <si>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</si>
  <si>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</si>
  <si>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</si>
  <si>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</si>
  <si>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</si>
  <si>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</si>
  <si>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</si>
  <si>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</si>
  <si>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</si>
  <si>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</si>
  <si>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</si>
  <si>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</si>
  <si>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</si>
  <si>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</si>
  <si>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</si>
  <si>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</si>
  <si>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</si>
  <si>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</si>
  <si>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</si>
  <si>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</si>
  <si>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</si>
  <si>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</si>
  <si>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</si>
  <si>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</si>
  <si>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</si>
  <si>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</si>
  <si>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</si>
  <si>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</si>
  <si>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</si>
  <si>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</si>
  <si>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</si>
  <si>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</si>
  <si>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</si>
  <si>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</si>
  <si>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</si>
  <si>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</si>
  <si>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</si>
  <si>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</si>
  <si>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</si>
  <si>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</si>
  <si>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</si>
  <si>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</si>
  <si>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</si>
  <si>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</si>
  <si>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</si>
  <si>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</si>
  <si>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</si>
  <si>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</si>
  <si>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</si>
  <si>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</si>
  <si>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</si>
  <si>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</si>
  <si>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</si>
  <si>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</si>
  <si>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</si>
  <si>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</si>
  <si>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</si>
  <si>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</si>
  <si>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</si>
  <si>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</si>
  <si>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</si>
  <si>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</si>
  <si>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</si>
  <si>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</si>
  <si>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</si>
  <si>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</si>
  <si>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</si>
  <si>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</si>
  <si>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</si>
  <si>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</si>
  <si>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</si>
  <si>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</si>
  <si>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</si>
  <si>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</si>
  <si>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</si>
  <si>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</si>
  <si>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</si>
  <si>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</si>
  <si>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</si>
  <si>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</si>
  <si>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</si>
  <si>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</si>
  <si>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</si>
  <si>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</si>
  <si>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</si>
  <si>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</si>
  <si>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</si>
  <si>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</si>
  <si>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</si>
  <si>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</si>
  <si>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</si>
  <si>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</si>
  <si>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</si>
  <si>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</si>
  <si>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</si>
  <si>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</si>
  <si>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</si>
  <si>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</si>
  <si>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</si>
  <si>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</si>
  <si>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</si>
  <si>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</si>
  <si>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</si>
  <si>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</si>
  <si>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</si>
  <si>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</si>
  <si>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</si>
  <si>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</si>
  <si>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</si>
  <si>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</si>
  <si>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</si>
  <si>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</si>
  <si>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</si>
  <si>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</si>
  <si>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</si>
  <si>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</si>
  <si>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</si>
  <si>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</si>
  <si>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</si>
  <si>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</si>
  <si>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</si>
  <si>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</si>
  <si>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</si>
  <si>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</si>
  <si>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</si>
  <si>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</si>
  <si>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</si>
  <si>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</si>
  <si>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</si>
  <si>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</si>
  <si>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</si>
  <si>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</si>
  <si>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</si>
  <si>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</si>
  <si>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</si>
  <si>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</si>
  <si>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</si>
  <si>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</si>
  <si>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</si>
  <si>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</si>
  <si>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</si>
  <si>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</si>
  <si>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</si>
  <si>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</si>
  <si>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</si>
  <si>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</si>
  <si>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</si>
  <si>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</si>
  <si>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</si>
  <si>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</si>
  <si>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</si>
  <si>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</si>
  <si>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</si>
  <si>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</si>
  <si>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</si>
  <si>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</si>
  <si>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</si>
  <si>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</si>
  <si>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</si>
  <si>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</si>
  <si>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</si>
  <si>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</si>
  <si>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</si>
  <si>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</si>
  <si>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</si>
  <si>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</si>
  <si>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</si>
  <si>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</si>
  <si>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</si>
  <si>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</si>
  <si>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</si>
  <si>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</si>
  <si>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</si>
  <si>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</si>
  <si>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</si>
  <si>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</si>
  <si>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</si>
  <si>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</si>
  <si>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</si>
  <si>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</si>
  <si>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</si>
  <si>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</si>
  <si>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</si>
  <si>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</si>
  <si>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</si>
  <si>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</si>
  <si>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</si>
  <si>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</si>
  <si>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</si>
  <si>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</si>
  <si>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</si>
  <si>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</si>
  <si>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</si>
  <si>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</si>
  <si>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</si>
  <si>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</si>
  <si>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</si>
  <si>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</si>
  <si>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</si>
  <si>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</si>
  <si>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</si>
  <si>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</si>
  <si>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</si>
  <si>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</si>
  <si>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</si>
  <si>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</si>
  <si>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</si>
  <si>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</si>
  <si>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</si>
  <si>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</si>
  <si>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</si>
  <si>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</si>
  <si>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</si>
  <si>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</si>
  <si>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</si>
  <si>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</si>
  <si>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</si>
  <si>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</si>
  <si>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</si>
  <si>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</si>
  <si>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</si>
  <si>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</si>
  <si>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</si>
  <si>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</si>
  <si>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</si>
  <si>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</si>
  <si>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</si>
  <si>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</si>
  <si>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</si>
  <si>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</si>
  <si>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</si>
  <si>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</si>
  <si>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</si>
  <si>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</si>
  <si>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</si>
  <si>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</si>
  <si>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</si>
  <si>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</si>
  <si>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</si>
  <si>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</si>
  <si>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</si>
  <si>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</si>
  <si>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</si>
  <si>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</si>
  <si>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</si>
  <si>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</si>
  <si>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</si>
  <si>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</si>
  <si>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</si>
  <si>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</si>
  <si>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</si>
  <si>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</si>
  <si>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</si>
  <si>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</si>
  <si>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</si>
  <si>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</si>
  <si>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</si>
  <si>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</si>
  <si>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</si>
  <si>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</si>
  <si>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</si>
  <si>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</si>
  <si>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</si>
  <si>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</si>
  <si>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</si>
  <si>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</si>
  <si>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</si>
  <si>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</si>
  <si>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</si>
  <si>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</si>
  <si>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</si>
  <si>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</si>
  <si>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</si>
  <si>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</si>
  <si>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</si>
  <si>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</si>
  <si>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</si>
  <si>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</si>
  <si>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</si>
  <si>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</si>
  <si>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</si>
  <si>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</si>
  <si>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</si>
  <si>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</si>
  <si>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</si>
  <si>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</si>
  <si>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</si>
  <si>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</si>
  <si>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</si>
  <si>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</si>
  <si>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</si>
  <si>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</si>
  <si>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</si>
  <si>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</si>
  <si>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</si>
  <si>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</si>
  <si>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</si>
  <si>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</si>
  <si>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</si>
  <si>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</si>
  <si>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</si>
  <si>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</si>
  <si>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</si>
  <si>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</si>
  <si>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</si>
  <si>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</si>
  <si>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</si>
  <si>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</si>
  <si>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</si>
  <si>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</si>
  <si>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</si>
  <si>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</si>
  <si>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</si>
  <si>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</si>
  <si>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</si>
  <si>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</si>
  <si>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</si>
  <si>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</si>
  <si>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</si>
  <si>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</si>
  <si>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</si>
  <si>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</si>
  <si>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</si>
  <si>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</si>
  <si>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</si>
  <si>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</si>
  <si>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</si>
  <si>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</si>
  <si>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</si>
  <si>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</si>
  <si>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</si>
  <si>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</si>
  <si>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</si>
  <si>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</si>
  <si>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</si>
  <si>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</si>
  <si>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</si>
  <si>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</si>
  <si>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</si>
  <si>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</si>
  <si>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</si>
  <si>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</si>
  <si>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</si>
  <si>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</si>
  <si>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</si>
  <si>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</si>
  <si>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</si>
  <si>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</si>
  <si>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</si>
  <si>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</si>
  <si>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</si>
  <si>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</si>
  <si>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</si>
  <si>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</si>
  <si>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</si>
  <si>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</si>
  <si>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</si>
  <si>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</si>
  <si>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</si>
  <si>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</si>
  <si>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</si>
  <si>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</si>
  <si>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</si>
  <si>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</si>
  <si>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</si>
  <si>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</si>
  <si>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</si>
  <si>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</si>
  <si>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</si>
  <si>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</si>
  <si>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</si>
  <si>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</si>
  <si>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</si>
  <si>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</si>
  <si>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</si>
  <si>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</si>
  <si>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</si>
  <si>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</si>
  <si>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</si>
  <si>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</si>
  <si>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</si>
  <si>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</si>
  <si>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</si>
  <si>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</si>
  <si>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</si>
  <si>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</si>
  <si>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</si>
  <si>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</si>
  <si>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</si>
  <si>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</si>
  <si>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</si>
  <si>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</si>
  <si>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</si>
  <si>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</si>
  <si>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</si>
  <si>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</si>
  <si>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</si>
  <si>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</si>
  <si>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</si>
  <si>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</si>
  <si>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</si>
  <si>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</si>
  <si>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</si>
  <si>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</si>
  <si>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</si>
  <si>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</si>
  <si>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</si>
  <si>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</si>
  <si>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</si>
  <si>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</si>
  <si>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</si>
  <si>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</si>
  <si>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</si>
  <si>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</si>
  <si>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</si>
  <si>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</si>
  <si>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</si>
  <si>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</si>
  <si>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</si>
  <si>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</si>
  <si>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</si>
  <si>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</si>
  <si>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</si>
  <si>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</si>
  <si>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</si>
  <si>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</si>
  <si>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</si>
  <si>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</si>
  <si>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</si>
  <si>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</si>
  <si>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</si>
  <si>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</si>
  <si>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</si>
  <si>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</si>
  <si>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</si>
  <si>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</si>
  <si>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</si>
  <si>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</si>
  <si>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</si>
  <si>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</si>
  <si>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</si>
  <si>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</si>
  <si>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</si>
  <si>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</si>
  <si>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</si>
  <si>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</si>
  <si>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</si>
  <si>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</si>
  <si>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</si>
  <si>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</si>
  <si>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</si>
  <si>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</si>
  <si>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</si>
  <si>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</si>
  <si>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</si>
  <si>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</si>
  <si>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</si>
  <si>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</si>
  <si>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</si>
  <si>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</si>
  <si>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</si>
  <si>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</si>
  <si>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</si>
  <si>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</si>
  <si>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</si>
  <si>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</si>
  <si>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</si>
  <si>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</si>
  <si>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</si>
  <si>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</si>
  <si>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</si>
  <si>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</si>
  <si>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</si>
  <si>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</si>
  <si>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</si>
  <si>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</si>
  <si>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</si>
  <si>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</si>
  <si>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</si>
  <si>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</si>
  <si>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</si>
  <si>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</si>
  <si>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</si>
  <si>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</si>
  <si>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</si>
  <si>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</si>
  <si>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</si>
  <si>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</si>
  <si>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</si>
  <si>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</si>
  <si>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</si>
  <si>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</si>
  <si>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</si>
  <si>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</si>
  <si>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</si>
  <si>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</si>
  <si>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</si>
  <si>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</si>
  <si>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</si>
  <si>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</si>
  <si>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</si>
  <si>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</si>
  <si>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</si>
  <si>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</si>
  <si>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</si>
  <si>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</si>
  <si>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</si>
  <si>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</si>
  <si>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</si>
  <si>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</si>
  <si>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</si>
  <si>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</si>
  <si>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</si>
  <si>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</si>
  <si>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</si>
  <si>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</si>
  <si>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</si>
  <si>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</si>
  <si>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</si>
  <si>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</si>
  <si>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</si>
  <si>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</si>
  <si>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</si>
  <si>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</si>
  <si>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</si>
  <si>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</si>
  <si>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</si>
  <si>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</si>
  <si>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</si>
  <si>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</si>
  <si>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</si>
  <si>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</si>
  <si>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</si>
  <si>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</si>
  <si>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</si>
  <si>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</si>
  <si>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</si>
  <si>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</si>
  <si>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</si>
  <si>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</si>
  <si>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</si>
  <si>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</si>
  <si>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</si>
  <si>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</si>
  <si>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</si>
  <si>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</si>
  <si>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</si>
  <si>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</si>
  <si>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</si>
  <si>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</si>
  <si>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</si>
  <si>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</si>
  <si>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</si>
  <si>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</si>
  <si>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</si>
  <si>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</si>
  <si>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</si>
  <si>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</si>
  <si>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</si>
  <si>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</si>
  <si>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</si>
  <si>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</si>
  <si>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</si>
  <si>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</si>
  <si>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</si>
  <si>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</si>
  <si>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</si>
  <si>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</si>
  <si>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</si>
  <si>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</si>
  <si>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</si>
  <si>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</si>
  <si>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</si>
  <si>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</si>
  <si>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</si>
  <si>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</si>
  <si>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</si>
  <si>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</si>
  <si>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</si>
  <si>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</si>
  <si>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</si>
  <si>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</si>
  <si>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</si>
  <si>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</si>
  <si>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</si>
  <si>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</si>
  <si>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</si>
  <si>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</si>
  <si>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</si>
  <si>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</si>
  <si>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</si>
  <si>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</si>
  <si>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</si>
  <si>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</si>
  <si>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</si>
  <si>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</si>
  <si>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</si>
  <si>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</si>
  <si>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</si>
  <si>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</si>
  <si>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</si>
  <si>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</si>
  <si>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</si>
  <si>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</si>
  <si>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</si>
  <si>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</si>
  <si>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</si>
  <si>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</si>
  <si>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</si>
  <si>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</si>
  <si>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</si>
  <si>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</si>
  <si>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</si>
  <si>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</si>
  <si>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</si>
  <si>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</si>
  <si>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</si>
  <si>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</si>
  <si>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</si>
  <si>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</si>
  <si>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</si>
  <si>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</si>
  <si>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</si>
  <si>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</si>
  <si>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</si>
  <si>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</si>
  <si>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</si>
  <si>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</si>
  <si>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</si>
  <si>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</si>
  <si>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</si>
  <si>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</si>
  <si>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</si>
  <si>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</si>
  <si>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</si>
  <si>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</si>
  <si>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</si>
  <si>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</si>
  <si>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</si>
  <si>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</si>
  <si>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</si>
  <si>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</si>
  <si>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</si>
  <si>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</si>
  <si>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</si>
  <si>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</si>
  <si>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</si>
  <si>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</si>
  <si>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</si>
  <si>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</si>
  <si>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</si>
  <si>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</si>
  <si>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</si>
  <si>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</si>
  <si>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</si>
  <si>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</si>
  <si>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</si>
  <si>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</si>
  <si>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</si>
  <si>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</si>
  <si>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</si>
  <si>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</si>
  <si>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</si>
  <si>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</si>
  <si>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</si>
  <si>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</si>
  <si>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</si>
  <si>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</si>
  <si>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</si>
  <si>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</si>
  <si>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</si>
  <si>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</si>
  <si>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</si>
  <si>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</si>
  <si>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</si>
  <si>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</si>
  <si>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</si>
  <si>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</si>
  <si>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</si>
  <si>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</si>
  <si>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</si>
  <si>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</si>
  <si>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</si>
  <si>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</si>
  <si>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</si>
  <si>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</si>
  <si>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</si>
  <si>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</si>
  <si>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</si>
  <si>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</si>
  <si>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</si>
  <si>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</si>
  <si>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</si>
  <si>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</si>
  <si>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</si>
  <si>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</si>
  <si>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</si>
  <si>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</si>
  <si>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</si>
  <si>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</si>
  <si>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</si>
  <si>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</si>
  <si>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</si>
  <si>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</si>
  <si>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</si>
  <si>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</si>
  <si>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</si>
  <si>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</si>
  <si>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</si>
  <si>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</si>
  <si>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</si>
  <si>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</si>
  <si>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</si>
  <si>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</si>
  <si>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</si>
  <si>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</si>
  <si>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</si>
  <si>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</si>
  <si>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</si>
  <si>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</si>
  <si>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</si>
  <si>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</si>
  <si>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</si>
  <si>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</si>
  <si>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</si>
  <si>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</si>
  <si>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</si>
  <si>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</si>
  <si>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</si>
  <si>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</si>
  <si>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</si>
  <si>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</si>
  <si>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</si>
  <si>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</si>
  <si>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</si>
  <si>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</si>
  <si>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</si>
  <si>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</si>
  <si>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</si>
  <si>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</si>
  <si>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</si>
  <si>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</si>
  <si>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</si>
  <si>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</si>
  <si>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</si>
  <si>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</si>
  <si>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</si>
  <si>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</si>
  <si>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</si>
  <si>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</si>
  <si>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</si>
  <si>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</si>
  <si>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</si>
  <si>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</si>
  <si>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</si>
  <si>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</si>
  <si>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</si>
  <si>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</si>
  <si>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</si>
  <si>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</si>
  <si>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</si>
  <si>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</si>
  <si>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</si>
  <si>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</si>
  <si>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</si>
  <si>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</si>
  <si>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</si>
  <si>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</si>
  <si>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</si>
  <si>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</si>
  <si>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</si>
  <si>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</si>
  <si>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</si>
  <si>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</si>
  <si>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</si>
  <si>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</si>
  <si>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</si>
  <si>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</si>
  <si>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</si>
  <si>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</si>
  <si>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</si>
  <si>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</si>
  <si>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</si>
  <si>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</si>
  <si>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</si>
  <si>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</si>
  <si>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</si>
  <si>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</si>
  <si>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</si>
  <si>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</si>
  <si>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</si>
  <si>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</si>
  <si>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</si>
  <si>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</si>
  <si>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</si>
  <si>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</si>
  <si>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</si>
  <si>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</si>
  <si>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</si>
  <si>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</si>
  <si>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</si>
  <si>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</si>
  <si>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</si>
  <si>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</si>
  <si>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</si>
  <si>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</si>
  <si>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</si>
  <si>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</si>
  <si>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</si>
  <si>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</si>
  <si>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</si>
  <si>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</si>
  <si>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</si>
  <si>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</si>
  <si>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</si>
  <si>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</si>
  <si>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</si>
  <si>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</si>
  <si>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</si>
  <si>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</si>
  <si>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</si>
  <si>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</si>
  <si>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</si>
  <si>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</si>
  <si>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</si>
  <si>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</si>
  <si>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</si>
  <si>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</si>
  <si>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</si>
  <si>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</si>
  <si>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</si>
  <si>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</si>
  <si>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</si>
  <si>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</si>
  <si>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</si>
  <si>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</si>
  <si>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</si>
  <si>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</si>
  <si>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</si>
  <si>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</si>
  <si>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</si>
  <si>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</si>
  <si>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</si>
  <si>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</si>
  <si>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</si>
  <si>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</si>
  <si>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</si>
  <si>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</si>
  <si>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</si>
  <si>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</si>
  <si>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</si>
  <si>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</si>
  <si>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</si>
  <si>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</si>
  <si>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</si>
  <si>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</si>
  <si>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</si>
  <si>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</si>
  <si>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</si>
  <si>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</si>
  <si>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</si>
  <si>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</si>
  <si>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</si>
  <si>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</si>
  <si>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</si>
  <si>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</si>
  <si>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</si>
  <si>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</si>
  <si>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</si>
  <si>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</si>
  <si>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</si>
  <si>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</si>
  <si>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</si>
  <si>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</si>
  <si>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</si>
  <si>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</si>
  <si>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</si>
  <si>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</si>
  <si>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</si>
  <si>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</si>
  <si>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</si>
  <si>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</si>
  <si>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</si>
  <si>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</si>
  <si>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</si>
  <si>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</si>
  <si>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</si>
  <si>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</si>
  <si>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</si>
  <si>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</si>
  <si>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</si>
  <si>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</si>
  <si>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</si>
  <si>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</si>
  <si>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</si>
  <si>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</si>
  <si>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</si>
  <si>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</si>
  <si>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</si>
  <si>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</si>
  <si>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</si>
  <si>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</si>
  <si>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</si>
  <si>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</si>
  <si>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</si>
  <si>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</si>
  <si>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</si>
  <si>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</si>
  <si>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</si>
  <si>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</si>
  <si>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</si>
  <si>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</si>
  <si>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</si>
  <si>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</si>
  <si>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</si>
  <si>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</si>
  <si>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</si>
  <si>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</si>
  <si>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</si>
  <si>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</si>
  <si>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</si>
  <si>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</si>
  <si>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</si>
  <si>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</si>
  <si>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</si>
  <si>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</si>
  <si>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</si>
  <si>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</si>
  <si>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</si>
  <si>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</si>
  <si>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</si>
  <si>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</si>
  <si>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</si>
  <si>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</si>
  <si>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</si>
  <si>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</si>
  <si>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</si>
  <si>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</si>
  <si>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</si>
  <si>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</si>
  <si>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</si>
  <si>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</si>
  <si>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</si>
  <si>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</si>
  <si>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</si>
  <si>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</si>
  <si>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</si>
  <si>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</si>
  <si>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</si>
  <si>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</si>
  <si>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</si>
  <si>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</si>
  <si>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</si>
  <si>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</si>
  <si>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</si>
  <si>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</si>
  <si>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</si>
  <si>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</si>
  <si>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</si>
  <si>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</si>
  <si>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</si>
  <si>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</si>
  <si>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</si>
  <si>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</si>
  <si>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</si>
  <si>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</si>
  <si>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</si>
  <si>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</si>
  <si>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</si>
  <si>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</si>
  <si>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</si>
  <si>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</si>
  <si>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</si>
  <si>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</si>
  <si>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</si>
  <si>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</si>
  <si>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</si>
  <si>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</si>
  <si>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</si>
  <si>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</si>
  <si>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</si>
  <si>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</si>
  <si>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</si>
  <si>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</si>
  <si>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</si>
  <si>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</si>
  <si>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</si>
  <si>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</si>
  <si>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</si>
  <si>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</si>
  <si>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</si>
  <si>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</si>
  <si>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</si>
  <si>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</si>
  <si>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</si>
  <si>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</si>
  <si>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</si>
  <si>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</si>
  <si>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</si>
  <si>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</si>
  <si>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</si>
  <si>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</si>
  <si>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</si>
  <si>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</si>
  <si>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</si>
  <si>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</si>
  <si>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</si>
  <si>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</si>
  <si>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</si>
  <si>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</si>
  <si>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</si>
  <si>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</si>
  <si>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</si>
  <si>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</si>
  <si>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</si>
  <si>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</si>
  <si>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</si>
  <si>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</si>
  <si>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</si>
  <si>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</si>
  <si>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</si>
  <si>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</si>
  <si>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</si>
  <si>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</si>
  <si>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</si>
  <si>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</si>
  <si>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</si>
  <si>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</si>
  <si>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</si>
  <si>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</si>
  <si>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</si>
  <si>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</si>
  <si>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</si>
  <si>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</si>
  <si>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</si>
  <si>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</si>
  <si>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</si>
  <si>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</si>
  <si>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</si>
  <si>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</si>
  <si>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</si>
  <si>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</si>
  <si>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</si>
  <si>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</si>
  <si>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</si>
  <si>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</si>
  <si>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</si>
  <si>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</si>
  <si>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</si>
  <si>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</si>
  <si>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</si>
  <si>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</si>
  <si>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</si>
  <si>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</si>
  <si>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</si>
  <si>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</si>
  <si>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</si>
  <si>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</si>
  <si>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</si>
  <si>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</si>
  <si>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</si>
  <si>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</si>
  <si>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</si>
  <si>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</si>
  <si>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</si>
  <si>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</si>
  <si>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</si>
  <si>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</si>
  <si>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</si>
  <si>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</si>
  <si>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</si>
  <si>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</si>
  <si>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</si>
  <si>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</si>
  <si>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</si>
  <si>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</si>
  <si>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</si>
  <si>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</si>
  <si>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</si>
  <si>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</si>
  <si>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</si>
  <si>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</si>
  <si>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</si>
  <si>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</si>
  <si>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</si>
  <si>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</si>
  <si>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</si>
  <si>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</si>
  <si>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</si>
  <si>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</si>
  <si>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</si>
  <si>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</si>
  <si>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</si>
  <si>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</si>
  <si>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</si>
  <si>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</si>
  <si>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</si>
  <si>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</si>
  <si>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</si>
  <si>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</si>
  <si>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</si>
  <si>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</si>
  <si>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</si>
  <si>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</si>
  <si>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</si>
  <si>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</si>
  <si>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</si>
  <si>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</si>
  <si>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</si>
  <si>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</si>
  <si>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</si>
  <si>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</si>
  <si>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</si>
  <si>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</si>
  <si>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</si>
  <si>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</si>
  <si>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</si>
  <si>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</si>
  <si>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</si>
  <si>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</si>
  <si>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</si>
  <si>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</si>
  <si>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</si>
  <si>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</si>
  <si>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</si>
  <si>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</si>
  <si>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</si>
  <si>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</si>
  <si>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</si>
  <si>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</si>
  <si>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</si>
  <si>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</si>
  <si>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</si>
  <si>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</si>
  <si>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</si>
  <si>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</si>
  <si>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</si>
  <si>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</si>
  <si>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</si>
  <si>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</si>
  <si>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</si>
  <si>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</si>
  <si>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</si>
  <si>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</si>
  <si>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</si>
  <si>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</si>
  <si>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</si>
  <si>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</si>
  <si>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</si>
  <si>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</si>
  <si>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</si>
  <si>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</si>
  <si>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</si>
  <si>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</si>
  <si>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</si>
  <si>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</si>
  <si>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</si>
  <si>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</si>
  <si>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</si>
  <si>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</si>
  <si>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</si>
  <si>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</si>
  <si>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</si>
  <si>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</si>
  <si>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</si>
  <si>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</si>
  <si>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</si>
  <si>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</si>
  <si>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</si>
  <si>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</si>
  <si>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</si>
  <si>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</si>
  <si>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</si>
  <si>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</si>
  <si>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</si>
  <si>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</si>
  <si>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</si>
  <si>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</si>
  <si>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</si>
  <si>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</si>
  <si>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</si>
  <si>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</si>
  <si>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</si>
  <si>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</si>
  <si>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</si>
  <si>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</si>
  <si>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</si>
  <si>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</si>
  <si>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</si>
  <si>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</si>
  <si>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</si>
  <si>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</si>
  <si>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</si>
  <si>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</si>
  <si>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</si>
  <si>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</si>
  <si>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</si>
  <si>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</si>
  <si>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</si>
  <si>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</si>
  <si>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</si>
  <si>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</si>
  <si>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</si>
  <si>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</si>
  <si>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</si>
  <si>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</si>
  <si>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</si>
  <si>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</si>
  <si>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</si>
  <si>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</si>
  <si>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</si>
  <si>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</si>
  <si>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</si>
  <si>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</si>
  <si>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</si>
  <si>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</si>
  <si>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</si>
  <si>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</si>
  <si>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</si>
  <si>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</si>
  <si>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</si>
  <si>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</si>
  <si>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</si>
  <si>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</si>
  <si>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</si>
  <si>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</si>
  <si>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</si>
  <si>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</si>
  <si>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</si>
  <si>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</si>
  <si>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</si>
  <si>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</si>
  <si>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</si>
  <si>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</si>
  <si>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</si>
  <si>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</si>
  <si>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</si>
  <si>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</si>
  <si>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</si>
  <si>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</si>
  <si>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</si>
  <si>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</si>
  <si>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</si>
  <si>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</si>
  <si>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</si>
  <si>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</si>
  <si>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</si>
  <si>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</si>
  <si>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</si>
  <si>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</si>
  <si>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</si>
  <si>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</si>
  <si>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</si>
  <si>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</si>
  <si>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</si>
  <si>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</si>
  <si>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</si>
  <si>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</si>
  <si>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</si>
  <si>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</si>
  <si>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</si>
  <si>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</si>
  <si>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</si>
  <si>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</si>
  <si>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</si>
  <si>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</si>
  <si>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</si>
  <si>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</si>
  <si>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</si>
  <si>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</si>
  <si>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</si>
  <si>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</si>
  <si>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</si>
  <si>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</si>
  <si>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</si>
  <si>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</si>
  <si>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</si>
  <si>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</si>
  <si>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</si>
  <si>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</si>
  <si>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</si>
  <si>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</si>
  <si>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</si>
  <si>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</si>
  <si>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</si>
  <si>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</si>
  <si>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</si>
  <si>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</si>
  <si>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</si>
  <si>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</si>
  <si>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</si>
  <si>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</si>
  <si>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</si>
  <si>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</si>
  <si>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</si>
  <si>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</si>
  <si>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</si>
  <si>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</si>
  <si>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</si>
  <si>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</si>
  <si>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</si>
  <si>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</si>
  <si>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</si>
  <si>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</si>
  <si>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</si>
  <si>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</si>
  <si>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</si>
  <si>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</si>
  <si>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</si>
  <si>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</si>
  <si>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</si>
  <si>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</si>
  <si>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</si>
  <si>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</si>
  <si>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</si>
  <si>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</si>
  <si>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</si>
  <si>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</si>
  <si>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</si>
  <si>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</si>
  <si>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</si>
  <si>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</si>
  <si>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</si>
  <si>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</si>
  <si>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</si>
  <si>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</si>
  <si>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</si>
  <si>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</si>
  <si>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</si>
  <si>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</si>
  <si>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</si>
  <si>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</si>
  <si>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</si>
  <si>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</si>
  <si>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</si>
  <si>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</si>
  <si>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</si>
  <si>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</si>
  <si>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</si>
  <si>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</si>
  <si>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</si>
  <si>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</si>
  <si>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</si>
  <si>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</si>
  <si>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</si>
  <si>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</si>
  <si>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</si>
  <si>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</si>
  <si>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</si>
  <si>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</si>
  <si>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</si>
  <si>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</si>
  <si>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</si>
  <si>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</si>
  <si>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</si>
  <si>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</si>
  <si>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</si>
  <si>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</si>
  <si>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</si>
  <si>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</si>
  <si>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</si>
  <si>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</si>
  <si>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</si>
  <si>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</si>
  <si>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</si>
  <si>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</si>
  <si>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</si>
  <si>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</si>
  <si>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</si>
  <si>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</si>
  <si>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</si>
  <si>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</si>
  <si>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</si>
  <si>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</si>
  <si>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</si>
  <si>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</si>
  <si>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</si>
  <si>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</si>
  <si>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</si>
  <si>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</si>
  <si>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</si>
  <si>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</si>
  <si>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</si>
  <si>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</si>
  <si>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</si>
  <si>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</si>
  <si>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</si>
  <si>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</si>
  <si>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</si>
  <si>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</si>
  <si>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</si>
  <si>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</si>
  <si>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</si>
  <si>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</si>
  <si>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</si>
  <si>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</si>
  <si>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</si>
  <si>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</si>
  <si>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</si>
  <si>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</si>
  <si>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</si>
  <si>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</si>
  <si>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</si>
  <si>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</si>
  <si>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</si>
  <si>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</si>
  <si>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</si>
  <si>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</si>
  <si>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</si>
  <si>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</si>
  <si>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</si>
  <si>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</si>
  <si>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</si>
  <si>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</si>
  <si>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</si>
  <si>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</si>
  <si>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</si>
  <si>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</si>
  <si>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</si>
  <si>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</si>
  <si>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</si>
  <si>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</si>
  <si>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</si>
  <si>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</si>
  <si>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</si>
  <si>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</si>
  <si>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</si>
  <si>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</si>
  <si>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</si>
  <si>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</si>
  <si>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</si>
  <si>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</si>
  <si>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</si>
  <si>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</si>
  <si>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</si>
  <si>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</si>
  <si>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</si>
  <si>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</si>
  <si>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</si>
  <si>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</si>
  <si>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</si>
  <si>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</si>
  <si>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</si>
  <si>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</si>
  <si>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</si>
  <si>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</si>
  <si>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</si>
  <si>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</si>
  <si>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</si>
  <si>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</si>
  <si>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</si>
  <si>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</si>
  <si>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</si>
  <si>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</si>
  <si>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</si>
  <si>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</si>
  <si>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</si>
  <si>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</si>
  <si>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</si>
  <si>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</si>
  <si>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</si>
  <si>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</si>
  <si>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</si>
  <si>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</si>
  <si>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</si>
  <si>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</si>
  <si>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</si>
  <si>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</si>
  <si>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</si>
  <si>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</si>
  <si>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</si>
  <si>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</si>
  <si>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</si>
  <si>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</si>
  <si>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</si>
  <si>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</si>
  <si>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</si>
  <si>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</si>
  <si>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</si>
  <si>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</si>
  <si>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</si>
  <si>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</si>
  <si>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</si>
  <si>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</si>
  <si>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</si>
  <si>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</si>
  <si>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</si>
  <si>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</si>
  <si>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</si>
  <si>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</si>
  <si>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</si>
  <si>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</si>
  <si>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</si>
  <si>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</si>
  <si>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</si>
  <si>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</si>
  <si>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</si>
  <si>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</si>
  <si>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</si>
  <si>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</si>
  <si>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</si>
  <si>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</si>
  <si>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</si>
  <si>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</si>
  <si>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</si>
  <si>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</si>
  <si>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</si>
  <si>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</si>
  <si>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</si>
  <si>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</si>
  <si>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</si>
  <si>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</si>
  <si>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</si>
  <si>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</si>
  <si>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</si>
  <si>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</si>
  <si>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</si>
  <si>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</si>
  <si>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</si>
  <si>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</si>
  <si>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</si>
  <si>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</si>
  <si>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</si>
  <si>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</si>
  <si>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</si>
  <si>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</si>
  <si>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</si>
  <si>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</si>
  <si>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</si>
  <si>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</si>
  <si>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</si>
  <si>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</si>
  <si>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</si>
  <si>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</si>
  <si>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</si>
  <si>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</si>
  <si>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</si>
  <si>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</si>
  <si>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</si>
  <si>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</si>
  <si>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</si>
  <si>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</si>
  <si>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</si>
  <si>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</si>
  <si>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</si>
  <si>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</si>
  <si>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</si>
  <si>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</si>
  <si>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</si>
  <si>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</si>
  <si>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</si>
  <si>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</si>
  <si>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</si>
  <si>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</si>
  <si>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</si>
  <si>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</si>
  <si>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</si>
  <si>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</si>
  <si>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</si>
  <si>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</si>
  <si>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</si>
  <si>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</si>
  <si>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</si>
  <si>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</si>
  <si>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</si>
  <si>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</si>
  <si>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</si>
  <si>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</si>
  <si>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</si>
  <si>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</si>
  <si>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</si>
  <si>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</si>
  <si>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</si>
  <si>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</si>
  <si>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</si>
  <si>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</si>
  <si>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</si>
  <si>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</si>
  <si>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</si>
  <si>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</si>
  <si>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</si>
  <si>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</si>
  <si>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</si>
  <si>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</si>
  <si>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</si>
  <si>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</si>
  <si>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</si>
  <si>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</si>
  <si>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</si>
  <si>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</si>
  <si>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</si>
  <si>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</si>
  <si>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</si>
  <si>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</si>
  <si>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</si>
  <si>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</si>
  <si>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</si>
  <si>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</si>
  <si>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</si>
  <si>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</si>
  <si>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</si>
  <si>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</si>
  <si>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</si>
  <si>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</si>
  <si>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</si>
  <si>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</si>
  <si>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</si>
  <si>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</si>
  <si>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</si>
  <si>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</si>
  <si>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</si>
  <si>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</si>
  <si>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</si>
  <si>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</si>
  <si>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</si>
  <si>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</si>
  <si>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</si>
  <si>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</si>
  <si>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</si>
  <si>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</si>
  <si>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</si>
  <si>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</si>
  <si>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</si>
  <si>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</si>
  <si>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</si>
  <si>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</si>
  <si>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</si>
  <si>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</si>
  <si>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</si>
  <si>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</si>
  <si>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</si>
  <si>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</si>
  <si>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</si>
  <si>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</si>
  <si>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</si>
  <si>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</si>
  <si>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</si>
  <si>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</si>
  <si>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</si>
  <si>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</si>
  <si>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</si>
  <si>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</si>
  <si>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</si>
  <si>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</si>
  <si>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</si>
  <si>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</si>
  <si>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</si>
  <si>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</si>
  <si>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</si>
  <si>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</si>
  <si>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</si>
  <si>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</si>
  <si>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</si>
  <si>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</si>
  <si>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</si>
  <si>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</si>
  <si>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</si>
  <si>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</si>
  <si>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</si>
  <si>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</si>
  <si>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</si>
  <si>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</si>
  <si>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</si>
  <si>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</si>
  <si>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</si>
  <si>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</si>
  <si>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</si>
  <si>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</si>
  <si>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</si>
  <si>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</si>
  <si>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</si>
  <si>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</si>
  <si>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</si>
  <si>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</si>
  <si>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</si>
  <si>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</si>
  <si>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</si>
  <si>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</si>
  <si>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</si>
  <si>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</si>
  <si>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</si>
  <si>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</si>
  <si>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</si>
  <si>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</si>
  <si>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</si>
  <si>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</si>
  <si>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</si>
  <si>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</si>
  <si>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</si>
  <si>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</si>
  <si>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</si>
  <si>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</si>
  <si>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</si>
  <si>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</si>
  <si>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</si>
  <si>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</si>
  <si>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</si>
  <si>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</si>
  <si>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</si>
  <si>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</si>
  <si>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</si>
  <si>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</si>
  <si>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</si>
  <si>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</si>
  <si>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</si>
  <si>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</si>
  <si>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</si>
  <si>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</si>
  <si>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</si>
  <si>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</si>
  <si>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</si>
  <si>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</si>
  <si>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</si>
  <si>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</si>
  <si>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</si>
  <si>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</si>
  <si>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</si>
  <si>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</si>
  <si>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</si>
  <si>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</si>
  <si>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</si>
  <si>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</si>
  <si>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</si>
  <si>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</si>
  <si>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</si>
  <si>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</si>
  <si>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</si>
  <si>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</si>
  <si>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</si>
  <si>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</si>
  <si>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</si>
  <si>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</si>
  <si>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</si>
  <si>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</si>
  <si>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</si>
  <si>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</si>
  <si>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</si>
  <si>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</si>
  <si>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</si>
  <si>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</si>
  <si>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</si>
  <si>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</si>
  <si>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</si>
  <si>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</si>
  <si>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</si>
  <si>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</si>
  <si>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</si>
  <si>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</si>
  <si>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</si>
  <si>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</si>
  <si>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</si>
  <si>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</si>
  <si>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</si>
  <si>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</si>
  <si>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</si>
  <si>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</si>
  <si>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</si>
  <si>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</si>
  <si>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</si>
  <si>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</si>
  <si>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</si>
  <si>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</si>
  <si>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</si>
  <si>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</si>
  <si>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</si>
  <si>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</si>
  <si>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</si>
  <si>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</si>
  <si>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</si>
  <si>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</si>
  <si>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</si>
  <si>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</si>
  <si>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</si>
  <si>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</si>
  <si>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</si>
  <si>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</si>
  <si>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</si>
  <si>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</si>
  <si>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</si>
  <si>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</si>
  <si>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</si>
  <si>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</si>
  <si>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</si>
  <si>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</si>
  <si>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</si>
  <si>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</si>
  <si>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</si>
  <si>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</si>
  <si>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</si>
  <si>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</si>
  <si>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</si>
  <si>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</si>
  <si>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</si>
  <si>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</si>
  <si>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</si>
  <si>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</si>
  <si>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</si>
  <si>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</si>
  <si>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</si>
  <si>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</si>
  <si>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</si>
  <si>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</si>
  <si>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</si>
  <si>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</si>
  <si>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</si>
  <si>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</si>
  <si>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</si>
  <si>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</si>
  <si>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</si>
  <si>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</si>
  <si>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</si>
  <si>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</si>
  <si>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</si>
  <si>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</si>
  <si>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</si>
  <si>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</si>
  <si>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</si>
  <si>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</si>
  <si>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</si>
  <si>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</si>
  <si>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</si>
  <si>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</si>
  <si>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</si>
  <si>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</si>
  <si>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</si>
  <si>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</si>
  <si>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</si>
  <si>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</si>
  <si>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</si>
  <si>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</si>
  <si>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</si>
  <si>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</si>
  <si>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</si>
  <si>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</si>
  <si>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</si>
  <si>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</si>
  <si>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</si>
  <si>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</si>
  <si>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</si>
  <si>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</si>
  <si>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</si>
  <si>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</si>
  <si>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</si>
  <si>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</si>
  <si>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</si>
  <si>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</si>
  <si>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</si>
  <si>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</si>
  <si>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</si>
  <si>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</si>
  <si>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</si>
  <si>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</si>
  <si>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</si>
  <si>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</si>
  <si>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</si>
  <si>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</si>
  <si>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</si>
  <si>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</si>
  <si>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</si>
  <si>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</si>
  <si>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</si>
  <si>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</si>
  <si>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</si>
  <si>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</si>
  <si>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</si>
  <si>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</si>
  <si>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</si>
  <si>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</si>
  <si>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</si>
  <si>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</si>
  <si>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</si>
  <si>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</si>
  <si>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</si>
  <si>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</si>
  <si>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</si>
  <si>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</si>
  <si>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</si>
  <si>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</si>
  <si>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</si>
  <si>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</si>
  <si>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</si>
  <si>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</si>
  <si>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</si>
  <si>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</si>
  <si>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</si>
  <si>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</si>
  <si>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</si>
  <si>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</si>
  <si>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</si>
  <si>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</si>
  <si>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</si>
  <si>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</si>
  <si>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</si>
  <si>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</si>
  <si>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</si>
  <si>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</si>
  <si>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</si>
  <si>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</si>
  <si>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</si>
  <si>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</si>
  <si>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</si>
  <si>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</si>
  <si>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</si>
  <si>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</si>
  <si>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</si>
  <si>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</si>
  <si>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</si>
  <si>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</si>
  <si>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</si>
  <si>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</si>
  <si>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</si>
  <si>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</si>
  <si>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</si>
  <si>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</si>
  <si>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</si>
  <si>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</si>
  <si>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</si>
  <si>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</si>
  <si>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</si>
  <si>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</si>
  <si>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</si>
  <si>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</si>
  <si>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</si>
  <si>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</si>
  <si>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</si>
  <si>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</si>
  <si>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</si>
  <si>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</si>
  <si>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</si>
  <si>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</si>
  <si>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</si>
  <si>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</si>
  <si>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</si>
  <si>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</si>
  <si>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</si>
  <si>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</si>
  <si>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</si>
  <si>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</si>
  <si>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</si>
  <si>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</si>
  <si>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</si>
  <si>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</si>
  <si>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</si>
  <si>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</si>
  <si>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</si>
  <si>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</si>
  <si>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</si>
  <si>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</si>
  <si>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</si>
  <si>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</si>
  <si>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</si>
  <si>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</si>
  <si>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</si>
  <si>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</si>
  <si>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</si>
  <si>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</si>
  <si>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</si>
  <si>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</si>
  <si>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</si>
  <si>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</si>
  <si>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</si>
  <si>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</si>
  <si>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</si>
  <si>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</si>
  <si>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</si>
  <si>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</si>
  <si>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</si>
  <si>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</si>
  <si>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</si>
  <si>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</si>
  <si>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</si>
  <si>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</si>
  <si>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</si>
  <si>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</si>
  <si>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</si>
  <si>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</si>
  <si>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</si>
  <si>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</si>
  <si>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</si>
  <si>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</si>
  <si>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</si>
  <si>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</si>
  <si>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</si>
  <si>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</si>
  <si>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</si>
  <si>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</si>
  <si>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</si>
  <si>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</si>
  <si>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</si>
  <si>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</si>
  <si>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</si>
  <si>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</si>
  <si>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</si>
  <si>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</si>
  <si>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</si>
  <si>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</si>
  <si>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</si>
  <si>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</si>
  <si>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</si>
  <si>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</si>
  <si>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</si>
  <si>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</si>
  <si>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</si>
  <si>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</si>
  <si>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</si>
  <si>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</si>
  <si>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</si>
  <si>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</si>
  <si>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</si>
  <si>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</si>
  <si>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</si>
  <si>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</si>
  <si>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</si>
  <si>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</si>
  <si>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</si>
  <si>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</si>
  <si>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</si>
  <si>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</si>
  <si>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</si>
  <si>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</si>
  <si>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</si>
  <si>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</si>
  <si>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</si>
  <si>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</si>
  <si>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</si>
  <si>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</si>
  <si>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</si>
  <si>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</si>
  <si>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</si>
  <si>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</si>
  <si>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</si>
  <si>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</si>
  <si>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</si>
  <si>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</si>
  <si>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</si>
  <si>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</si>
  <si>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</si>
  <si>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</si>
  <si>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</si>
  <si>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</si>
  <si>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</si>
  <si>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</si>
  <si>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</si>
  <si>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</si>
  <si>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</si>
  <si>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</si>
  <si>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</si>
  <si>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</si>
  <si>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</si>
  <si>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</si>
  <si>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</si>
  <si>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</si>
  <si>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</si>
  <si>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</si>
  <si>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</si>
  <si>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</si>
  <si>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</si>
  <si>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</si>
  <si>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</si>
  <si>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</si>
  <si>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</si>
  <si>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</si>
  <si>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</si>
  <si>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</si>
  <si>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</si>
  <si>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</si>
  <si>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</si>
  <si>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</si>
  <si>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</si>
  <si>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</si>
  <si>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</si>
  <si>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</si>
  <si>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</si>
  <si>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</si>
  <si>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</si>
  <si>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</si>
  <si>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</si>
  <si>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</si>
  <si>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</si>
  <si>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</si>
  <si>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</si>
  <si>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</si>
  <si>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</si>
  <si>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</si>
  <si>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</si>
  <si>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</si>
  <si>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</si>
  <si>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</si>
  <si>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</si>
  <si>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</si>
  <si>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</si>
  <si>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</si>
  <si>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</si>
  <si>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</si>
  <si>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</si>
  <si>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</si>
  <si>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</si>
  <si>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</si>
  <si>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</si>
  <si>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</si>
  <si>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</si>
  <si>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</si>
  <si>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</si>
  <si>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</si>
  <si>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</si>
  <si>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</si>
  <si>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</si>
  <si>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</si>
  <si>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</si>
  <si>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</si>
  <si>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</si>
  <si>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</si>
  <si>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</si>
  <si>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</si>
  <si>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</si>
  <si>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</si>
  <si>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</si>
  <si>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</si>
  <si>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</si>
  <si>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</si>
  <si>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</si>
  <si>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</si>
  <si>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</si>
  <si>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</si>
  <si>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</si>
  <si>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</si>
  <si>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</si>
  <si>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</si>
  <si>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</si>
  <si>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</si>
  <si>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</si>
  <si>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</si>
  <si>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</si>
  <si>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</si>
  <si>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</si>
  <si>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</si>
  <si>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</si>
  <si>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</si>
  <si>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</si>
  <si>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</si>
  <si>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</si>
  <si>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</si>
  <si>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</si>
  <si>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</si>
  <si>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</si>
  <si>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</si>
  <si>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</si>
  <si>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</si>
  <si>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</si>
  <si>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</si>
  <si>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</si>
  <si>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</si>
  <si>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</si>
  <si>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</si>
  <si>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</si>
  <si>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</si>
  <si>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</si>
  <si>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</si>
  <si>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</si>
  <si>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</si>
  <si>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</si>
  <si>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</si>
  <si>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</si>
  <si>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</si>
  <si>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</si>
  <si>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</si>
  <si>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</si>
  <si>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</si>
  <si>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</si>
  <si>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</si>
  <si>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</si>
  <si>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</si>
  <si>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</si>
  <si>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</si>
  <si>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</si>
  <si>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</si>
  <si>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</si>
  <si>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</si>
  <si>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</si>
  <si>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</si>
  <si>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</si>
  <si>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</si>
  <si>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</si>
  <si>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</si>
  <si>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</si>
  <si>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</si>
  <si>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</si>
  <si>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</si>
  <si>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</si>
  <si>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</si>
  <si>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</si>
  <si>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</si>
  <si>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</si>
  <si>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</si>
  <si>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</si>
  <si>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</si>
  <si>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</si>
  <si>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</si>
  <si>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</si>
  <si>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</si>
  <si>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</si>
  <si>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</si>
  <si>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</si>
  <si>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</si>
  <si>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</si>
  <si>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</si>
  <si>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</si>
  <si>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</si>
  <si>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</si>
  <si>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</si>
  <si>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</si>
  <si>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</si>
  <si>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</si>
  <si>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</si>
  <si>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</si>
  <si>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</si>
  <si>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</si>
  <si>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</si>
  <si>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</si>
  <si>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</si>
  <si>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</si>
  <si>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</si>
  <si>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</si>
  <si>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</si>
  <si>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</si>
  <si>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</si>
  <si>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</si>
  <si>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</si>
  <si>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</si>
  <si>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</si>
  <si>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</si>
  <si>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</si>
  <si>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</si>
  <si>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</si>
  <si>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</si>
  <si>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</si>
  <si>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</si>
  <si>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</si>
  <si>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</si>
  <si>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</si>
  <si>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</si>
  <si>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</si>
  <si>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</si>
  <si>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</si>
  <si>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</si>
  <si>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</si>
  <si>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</si>
  <si>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</si>
  <si>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</si>
  <si>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</si>
  <si>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</si>
  <si>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</si>
  <si>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</si>
  <si>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</si>
  <si>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</si>
  <si>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</si>
  <si>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</si>
  <si>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</si>
  <si>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</si>
  <si>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</si>
  <si>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</si>
  <si>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</si>
  <si>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</si>
  <si>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</si>
  <si>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</si>
  <si>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</si>
  <si>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</si>
  <si>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</si>
  <si>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</si>
  <si>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</si>
  <si>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</si>
  <si>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</si>
  <si>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</si>
  <si>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</si>
  <si>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</si>
  <si>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</si>
  <si>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</si>
  <si>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</si>
  <si>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</si>
  <si>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</si>
  <si>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</si>
  <si>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</si>
  <si>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</si>
  <si>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</si>
  <si>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</si>
  <si>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</si>
  <si>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</si>
  <si>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</si>
  <si>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</si>
  <si>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</si>
  <si>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</si>
  <si>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</si>
  <si>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</si>
  <si>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</si>
  <si>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</si>
  <si>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</si>
  <si>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</si>
  <si>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</si>
  <si>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</si>
  <si>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</si>
  <si>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</si>
  <si>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</si>
  <si>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</si>
  <si>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</si>
  <si>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</si>
  <si>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</si>
  <si>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</si>
  <si>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</si>
  <si>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</si>
  <si>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</si>
  <si>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</si>
  <si>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</si>
  <si>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</si>
  <si>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</si>
  <si>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</si>
  <si>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</si>
  <si>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</si>
  <si>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</si>
  <si>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</si>
  <si>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</si>
  <si>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</si>
  <si>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</si>
  <si>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</si>
  <si>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</si>
  <si>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</si>
  <si>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</si>
  <si>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</si>
  <si>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</si>
  <si>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</si>
  <si>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</si>
  <si>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</si>
  <si>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</si>
  <si>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</si>
  <si>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</si>
  <si>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</si>
  <si>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</si>
  <si>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</si>
  <si>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</si>
  <si>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</si>
  <si>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</si>
  <si>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</si>
  <si>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</si>
  <si>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</si>
  <si>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</si>
  <si>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</si>
  <si>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</si>
  <si>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</si>
  <si>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</si>
  <si>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</si>
  <si>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</si>
  <si>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</si>
  <si>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</si>
  <si>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</si>
  <si>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</si>
  <si>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</si>
  <si>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</si>
  <si>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</si>
  <si>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</si>
  <si>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</si>
  <si>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</si>
  <si>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</si>
  <si>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</si>
  <si>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</si>
  <si>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</si>
  <si>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</si>
  <si>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</si>
  <si>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</si>
  <si>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</si>
  <si>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</si>
  <si>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</si>
  <si>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</si>
  <si>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</si>
  <si>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</si>
  <si>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</si>
  <si>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</si>
  <si>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</si>
  <si>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</si>
  <si>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</si>
  <si>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</si>
  <si>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</si>
  <si>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</si>
  <si>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</si>
  <si>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</si>
  <si>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</si>
  <si>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</si>
  <si>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</si>
  <si>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</si>
  <si>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</si>
  <si>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</si>
  <si>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</si>
  <si>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</si>
  <si>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</si>
  <si>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</si>
  <si>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</si>
  <si>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</si>
  <si>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</si>
  <si>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</si>
  <si>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</si>
  <si>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</si>
  <si>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</si>
  <si>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</si>
  <si>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</si>
  <si>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</si>
  <si>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</si>
  <si>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</si>
  <si>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</si>
  <si>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</si>
  <si>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</si>
  <si>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</si>
  <si>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</si>
  <si>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</si>
  <si>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</si>
  <si>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</si>
  <si>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</si>
  <si>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</si>
  <si>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</si>
  <si>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</si>
  <si>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</si>
  <si>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</si>
  <si>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</si>
  <si>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</si>
  <si>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</si>
  <si>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</si>
  <si>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</si>
  <si>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</si>
  <si>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</si>
  <si>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</si>
  <si>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</si>
  <si>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</si>
  <si>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</si>
  <si>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</si>
  <si>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</si>
  <si>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</si>
  <si>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</si>
  <si>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</si>
  <si>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</si>
  <si>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</si>
  <si>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</si>
  <si>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</si>
  <si>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</si>
  <si>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</si>
  <si>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</si>
  <si>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</si>
  <si>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</si>
  <si>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</si>
  <si>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</si>
  <si>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</si>
  <si>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</si>
  <si>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</si>
  <si>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</si>
  <si>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</si>
  <si>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</si>
  <si>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</si>
  <si>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</si>
  <si>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</si>
  <si>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</si>
  <si>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</si>
  <si>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</si>
  <si>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</si>
  <si>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</si>
  <si>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</si>
  <si>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</si>
  <si>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</si>
  <si>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</si>
  <si>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</si>
  <si>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</si>
  <si>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</si>
  <si>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</si>
  <si>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</si>
  <si>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</si>
  <si>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</si>
  <si>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</si>
  <si>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</si>
  <si>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</si>
  <si>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</si>
  <si>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</si>
  <si>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</si>
  <si>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</si>
  <si>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</si>
  <si>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</si>
  <si>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</si>
  <si>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</si>
  <si>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</si>
  <si>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</si>
  <si>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</si>
  <si>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</si>
  <si>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</si>
  <si>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</si>
  <si>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</si>
  <si>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</si>
  <si>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</si>
  <si>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</si>
  <si>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</si>
  <si>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</si>
  <si>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</si>
  <si>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</si>
  <si>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</si>
  <si>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</si>
  <si>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</si>
  <si>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</si>
  <si>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</si>
  <si>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</si>
  <si>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</si>
  <si>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</si>
  <si>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</si>
  <si>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</si>
  <si>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</si>
  <si>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</si>
  <si>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</si>
  <si>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</si>
  <si>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</si>
  <si>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</si>
  <si>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</si>
  <si>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</si>
  <si>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</si>
  <si>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</si>
  <si>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</si>
  <si>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</si>
  <si>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</si>
  <si>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</si>
  <si>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</si>
  <si>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</si>
  <si>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</si>
  <si>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</si>
  <si>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</si>
  <si>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</si>
  <si>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</si>
  <si>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</si>
  <si>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</si>
  <si>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</si>
  <si>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</si>
  <si>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</si>
  <si>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</si>
  <si>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</si>
  <si>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</si>
  <si>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</si>
  <si>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</si>
  <si>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</si>
  <si>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</si>
  <si>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</si>
  <si>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</si>
  <si>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</si>
  <si>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</si>
  <si>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</si>
  <si>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</si>
  <si>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</si>
  <si>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</si>
  <si>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</si>
  <si>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</si>
  <si>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</si>
  <si>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</si>
  <si>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</si>
  <si>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</si>
  <si>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</si>
  <si>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</si>
  <si>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</si>
  <si>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</si>
  <si>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</si>
  <si>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</si>
  <si>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</si>
  <si>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</si>
  <si>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</si>
  <si>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</si>
  <si>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</si>
  <si>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</si>
  <si>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</si>
  <si>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</si>
  <si>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</si>
  <si>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</si>
  <si>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</si>
  <si>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</si>
  <si>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</si>
  <si>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</si>
  <si>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</si>
  <si>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</si>
  <si>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</si>
  <si>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</si>
  <si>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</si>
  <si>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</si>
  <si>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</si>
  <si>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</si>
  <si>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</si>
  <si>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</si>
  <si>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</si>
  <si>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</si>
  <si>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</si>
  <si>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</si>
  <si>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</si>
  <si>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</si>
  <si>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</si>
  <si>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</si>
  <si>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</si>
  <si>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</si>
  <si>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</si>
  <si>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</si>
  <si>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</si>
  <si>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</si>
  <si>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</si>
  <si>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</si>
  <si>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</si>
  <si>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</si>
  <si>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</si>
  <si>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</si>
  <si>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</si>
  <si>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</si>
  <si>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</si>
  <si>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</si>
  <si>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</si>
  <si>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</si>
  <si>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</si>
  <si>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</si>
  <si>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</si>
  <si>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</si>
  <si>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</si>
  <si>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</si>
  <si>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</si>
  <si>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</si>
  <si>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</si>
  <si>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</si>
  <si>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</si>
  <si>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</si>
  <si>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</si>
  <si>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</si>
  <si>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</si>
  <si>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</si>
  <si>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</si>
  <si>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</si>
  <si>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</si>
  <si>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</si>
  <si>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</si>
  <si>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</si>
  <si>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</si>
  <si>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</si>
  <si>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</si>
  <si>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</si>
  <si>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</si>
  <si>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</si>
  <si>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</si>
  <si>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</si>
  <si>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</si>
  <si>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</si>
  <si>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</si>
  <si>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</si>
  <si>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</si>
  <si>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</si>
  <si>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</si>
  <si>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</si>
  <si>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</si>
  <si>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</si>
  <si>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</si>
  <si>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</si>
  <si>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</si>
  <si>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</si>
  <si>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</si>
  <si>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</si>
  <si>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</si>
  <si>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</si>
  <si>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</si>
  <si>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</si>
  <si>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</si>
  <si>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</si>
  <si>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</si>
  <si>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</si>
  <si>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</si>
  <si>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</si>
  <si>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</si>
  <si>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</si>
  <si>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</si>
  <si>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</si>
  <si>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</si>
  <si>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</si>
  <si>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</si>
  <si>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</si>
  <si>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</si>
  <si>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</si>
  <si>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</si>
  <si>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</si>
  <si>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</si>
  <si>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</si>
  <si>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</si>
  <si>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</si>
  <si>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</si>
  <si>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</si>
  <si>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</si>
  <si>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</si>
  <si>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</si>
  <si>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</si>
  <si>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</si>
  <si>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</si>
  <si>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</si>
  <si>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</si>
  <si>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</si>
  <si>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</si>
  <si>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</si>
  <si>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</si>
  <si>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</si>
  <si>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</si>
  <si>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</si>
  <si>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</si>
  <si>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</si>
  <si>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</si>
  <si>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</si>
  <si>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</si>
  <si>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</si>
  <si>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</si>
  <si>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</si>
  <si>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</si>
  <si>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</si>
  <si>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</si>
  <si>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</si>
  <si>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</si>
  <si>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</si>
  <si>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</si>
  <si>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</si>
  <si>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</si>
  <si>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</si>
  <si>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</si>
  <si>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</si>
  <si>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</si>
  <si>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</si>
  <si>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</si>
  <si>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</si>
  <si>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</si>
  <si>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</si>
  <si>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</si>
  <si>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</si>
  <si>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</si>
  <si>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</si>
  <si>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</si>
  <si>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</si>
  <si>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</si>
  <si>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</si>
  <si>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</si>
  <si>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</si>
  <si>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</si>
  <si>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</si>
  <si>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</si>
  <si>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</si>
  <si>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</si>
  <si>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</si>
  <si>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</si>
  <si>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</si>
  <si>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</si>
  <si>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</si>
  <si>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</si>
  <si>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</si>
  <si>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</si>
  <si>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</si>
  <si>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</si>
  <si>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</si>
  <si>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</si>
  <si>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</si>
  <si>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</si>
  <si>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</si>
  <si>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</si>
  <si>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</si>
  <si>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</si>
  <si>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</si>
  <si>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</si>
  <si>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</si>
  <si>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</si>
  <si>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</si>
  <si>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</si>
  <si>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</si>
  <si>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</si>
  <si>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</si>
  <si>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</si>
  <si>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</si>
  <si>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</si>
  <si>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</si>
  <si>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</si>
  <si>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</si>
  <si>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</si>
  <si>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</si>
  <si>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</si>
  <si>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</si>
  <si>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</si>
  <si>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</si>
  <si>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</si>
  <si>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</si>
  <si>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</si>
  <si>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</si>
  <si>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</si>
  <si>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</si>
  <si>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</si>
  <si>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</si>
  <si>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</si>
  <si>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</si>
  <si>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</si>
  <si>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</si>
  <si>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</si>
  <si>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</si>
  <si>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</si>
  <si>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</si>
  <si>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</si>
  <si>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</si>
  <si>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</si>
  <si>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</si>
  <si>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</si>
  <si>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</si>
  <si>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</si>
  <si>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</si>
  <si>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</si>
  <si>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</si>
  <si>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</si>
  <si>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</si>
  <si>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</si>
  <si>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</si>
  <si>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</si>
  <si>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</si>
  <si>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</si>
  <si>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</si>
  <si>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</si>
  <si>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</si>
  <si>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</si>
  <si>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</si>
  <si>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</si>
  <si>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</si>
  <si>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</si>
  <si>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</si>
  <si>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</si>
  <si>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</si>
  <si>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</si>
  <si>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</si>
  <si>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</si>
  <si>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</si>
  <si>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</si>
  <si>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</si>
  <si>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</si>
  <si>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</si>
  <si>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</si>
  <si>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</si>
  <si>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</si>
  <si>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</si>
  <si>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</si>
  <si>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</si>
  <si>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</si>
  <si>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</si>
  <si>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</si>
  <si>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</si>
  <si>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</si>
  <si>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</si>
  <si>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</si>
  <si>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</si>
  <si>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</si>
  <si>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</si>
  <si>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</si>
  <si>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</si>
  <si>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</si>
  <si>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</si>
  <si>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</si>
  <si>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</si>
  <si>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</si>
  <si>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</si>
  <si>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</si>
  <si>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</si>
  <si>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</si>
  <si>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</si>
  <si>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</si>
  <si>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</si>
  <si>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</si>
  <si>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</si>
  <si>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</si>
  <si>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</si>
  <si>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</si>
  <si>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</si>
  <si>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</si>
  <si>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</si>
  <si>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</si>
  <si>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</si>
  <si>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</si>
  <si>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</si>
  <si>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</si>
  <si>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</si>
  <si>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</si>
  <si>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</si>
  <si>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</si>
  <si>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</si>
  <si>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</si>
  <si>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</si>
  <si>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</si>
  <si>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</si>
  <si>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</si>
  <si>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</si>
  <si>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</si>
  <si>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</si>
  <si>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</si>
  <si>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</si>
  <si>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</si>
  <si>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</si>
  <si>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</si>
  <si>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</si>
  <si>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</si>
  <si>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</si>
  <si>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</si>
  <si>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</si>
  <si>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</si>
  <si>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</si>
  <si>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</si>
  <si>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</si>
  <si>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</si>
  <si>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</si>
  <si>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</si>
  <si>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</si>
  <si>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</si>
  <si>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</si>
  <si>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</si>
  <si>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</si>
  <si>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</si>
  <si>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</si>
  <si>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</si>
  <si>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</si>
  <si>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</si>
  <si>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</si>
  <si>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</si>
  <si>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</si>
  <si>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</si>
  <si>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</si>
  <si>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</si>
  <si>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</si>
  <si>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</si>
  <si>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</si>
  <si>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</si>
  <si>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</si>
  <si>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</si>
  <si>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</si>
  <si>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</si>
  <si>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</si>
  <si>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</si>
  <si>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</si>
  <si>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</si>
  <si>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</si>
  <si>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</si>
  <si>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</si>
  <si>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</si>
  <si>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</si>
  <si>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</si>
  <si>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</si>
  <si>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</si>
  <si>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</si>
  <si>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</si>
  <si>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</si>
  <si>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</si>
  <si>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</si>
  <si>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</si>
  <si>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</si>
  <si>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</si>
  <si>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</si>
  <si>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</si>
  <si>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</si>
  <si>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</si>
  <si>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</si>
  <si>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</si>
  <si>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</si>
  <si>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</si>
  <si>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</si>
  <si>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</si>
  <si>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</si>
  <si>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</si>
  <si>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</si>
  <si>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</si>
  <si>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</si>
  <si>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</si>
  <si>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</si>
  <si>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</si>
  <si>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</si>
  <si>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</si>
  <si>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</si>
  <si>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</si>
  <si>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</si>
  <si>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</si>
  <si>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</si>
  <si>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</si>
  <si>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</si>
  <si>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</si>
  <si>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</si>
  <si>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</si>
  <si>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</si>
  <si>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</si>
  <si>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</si>
  <si>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</si>
  <si>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</si>
  <si>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</si>
  <si>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</si>
  <si>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</si>
  <si>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</si>
  <si>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</si>
  <si>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</si>
  <si>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</si>
  <si>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</si>
  <si>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</si>
  <si>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</si>
  <si>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</si>
  <si>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</si>
  <si>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</si>
  <si>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</si>
  <si>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</si>
  <si>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</si>
  <si>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</si>
  <si>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</si>
  <si>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</si>
  <si>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</si>
  <si>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</si>
  <si>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</si>
  <si>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</si>
  <si>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</si>
  <si>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</si>
  <si>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</si>
  <si>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</si>
  <si>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</si>
  <si>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</si>
  <si>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</si>
  <si>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</si>
  <si>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</si>
  <si>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</si>
  <si>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</si>
  <si>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</si>
  <si>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</si>
  <si>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</si>
  <si>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</si>
  <si>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</si>
  <si>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</si>
  <si>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</si>
  <si>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</si>
  <si>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</si>
  <si>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</si>
  <si>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</si>
  <si>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</si>
  <si>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</si>
  <si>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</si>
  <si>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</si>
  <si>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</si>
  <si>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</si>
  <si>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</si>
  <si>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</si>
  <si>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</si>
  <si>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</si>
  <si>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</si>
  <si>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</si>
  <si>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</si>
  <si>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</si>
  <si>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</si>
  <si>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</si>
  <si>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</si>
  <si>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</si>
  <si>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</si>
  <si>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</si>
  <si>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</si>
  <si>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</si>
  <si>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</si>
  <si>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</si>
  <si>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</si>
  <si>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</si>
  <si>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</si>
  <si>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</si>
  <si>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</si>
  <si>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</si>
  <si>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</si>
  <si>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</si>
  <si>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</si>
  <si>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</si>
  <si>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</si>
  <si>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</si>
  <si>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</si>
  <si>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</si>
  <si>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</si>
  <si>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</si>
  <si>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</si>
  <si>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</si>
  <si>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</si>
  <si>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</si>
  <si>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</si>
  <si>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</si>
  <si>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</si>
  <si>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</si>
  <si>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</si>
  <si>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</si>
  <si>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</si>
  <si>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</si>
  <si>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</si>
  <si>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</si>
  <si>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</si>
  <si>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</si>
  <si>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</si>
  <si>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</si>
  <si>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</si>
  <si>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</si>
  <si>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</si>
  <si>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</si>
  <si>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</si>
  <si>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</si>
  <si>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</si>
  <si>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</si>
  <si>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</si>
  <si>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</si>
  <si>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</si>
  <si>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</si>
  <si>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</si>
  <si>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</si>
  <si>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</si>
  <si>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</si>
  <si>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</si>
  <si>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</si>
  <si>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</si>
  <si>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</si>
  <si>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</si>
  <si>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</si>
  <si>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</si>
  <si>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</si>
  <si>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</si>
  <si>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</si>
  <si>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</si>
  <si>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</si>
  <si>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</si>
  <si>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</si>
  <si>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</si>
  <si>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</si>
  <si>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</si>
  <si>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</si>
  <si>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</si>
  <si>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</si>
  <si>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</si>
  <si>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</si>
  <si>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</si>
  <si>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</si>
  <si>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</si>
  <si>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</si>
  <si>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</si>
  <si>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</si>
  <si>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</si>
  <si>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</si>
  <si>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</si>
  <si>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</si>
  <si>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</si>
  <si>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</si>
  <si>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</si>
  <si>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</si>
  <si>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</si>
  <si>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</si>
  <si>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</si>
  <si>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</si>
  <si>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</si>
  <si>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</si>
  <si>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</si>
  <si>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</si>
  <si>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</si>
  <si>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</si>
  <si>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</si>
  <si>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</si>
  <si>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</si>
  <si>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</si>
  <si>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</si>
  <si>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</si>
  <si>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</si>
  <si>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</si>
  <si>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</si>
  <si>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</si>
  <si>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</si>
  <si>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</si>
  <si>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</si>
  <si>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</si>
  <si>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</si>
  <si>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</si>
  <si>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</si>
  <si>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</si>
  <si>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</si>
  <si>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</si>
  <si>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</si>
  <si>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</si>
  <si>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</si>
  <si>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</si>
  <si>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</si>
  <si>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</si>
  <si>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</si>
  <si>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</si>
  <si>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</si>
  <si>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</si>
  <si>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</si>
  <si>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</si>
  <si>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</si>
  <si>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</si>
  <si>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</si>
  <si>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</si>
  <si>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</si>
  <si>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</si>
  <si>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</si>
  <si>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</si>
  <si>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</si>
  <si>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</si>
  <si>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</si>
  <si>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</si>
  <si>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</si>
  <si>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</si>
  <si>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</si>
  <si>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</si>
  <si>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</si>
  <si>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</si>
  <si>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</si>
  <si>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</si>
  <si>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</si>
  <si>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</si>
  <si>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</si>
  <si>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</si>
  <si>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</si>
  <si>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</si>
  <si>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</si>
  <si>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</si>
  <si>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</si>
  <si>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</si>
  <si>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</si>
  <si>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</si>
  <si>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</si>
  <si>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</si>
  <si>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</si>
  <si>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</si>
  <si>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</si>
  <si>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</si>
  <si>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</si>
  <si>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</si>
  <si>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</si>
  <si>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</si>
  <si>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</si>
  <si>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</si>
  <si>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</si>
  <si>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</si>
  <si>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</si>
  <si>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</si>
  <si>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</si>
  <si>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</si>
  <si>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</si>
  <si>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</si>
  <si>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</si>
  <si>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</si>
  <si>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</si>
  <si>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</si>
  <si>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</si>
  <si>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</si>
  <si>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</si>
  <si>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</si>
  <si>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</si>
  <si>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</si>
  <si>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</si>
  <si>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</si>
  <si>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</si>
  <si>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</si>
  <si>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</si>
  <si>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</si>
  <si>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</si>
  <si>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</si>
  <si>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</si>
  <si>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</si>
  <si>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</si>
  <si>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</si>
  <si>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</si>
  <si>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</si>
  <si>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</si>
  <si>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</si>
  <si>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</si>
  <si>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</si>
  <si>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</si>
  <si>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</si>
  <si>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</si>
  <si>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</si>
  <si>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</si>
  <si>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</si>
  <si>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</si>
  <si>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</si>
  <si>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</si>
  <si>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</si>
  <si>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</si>
  <si>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</si>
  <si>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</si>
  <si>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</si>
  <si>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</si>
  <si>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</si>
  <si>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</si>
  <si>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</si>
  <si>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</si>
  <si>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</si>
  <si>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</si>
  <si>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</si>
  <si>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</si>
  <si>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</si>
  <si>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</si>
  <si>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</si>
  <si>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</si>
  <si>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</si>
  <si>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</si>
  <si>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</si>
  <si>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</si>
  <si>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</si>
  <si>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</si>
  <si>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</si>
  <si>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</si>
  <si>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</si>
  <si>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</si>
  <si>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</si>
  <si>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</si>
  <si>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</si>
  <si>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</si>
  <si>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</si>
  <si>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</si>
  <si>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</si>
  <si>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</si>
  <si>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</si>
  <si>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</si>
  <si>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</si>
  <si>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</si>
  <si>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</si>
  <si>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</si>
  <si>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</si>
  <si>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</si>
  <si>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</si>
  <si>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</si>
  <si>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</si>
  <si>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</si>
  <si>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</si>
  <si>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</si>
  <si>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</si>
  <si>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</si>
  <si>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</si>
  <si>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</si>
  <si>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</si>
  <si>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</si>
  <si>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</si>
  <si>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</si>
  <si>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</si>
  <si>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</si>
  <si>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</si>
  <si>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</si>
  <si>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</si>
  <si>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</si>
  <si>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</si>
  <si>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</si>
  <si>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</si>
  <si>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</si>
  <si>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</si>
  <si>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</si>
  <si>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</si>
  <si>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</si>
  <si>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</si>
  <si>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</si>
  <si>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</si>
  <si>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</si>
  <si>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</si>
  <si>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</si>
  <si>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</si>
  <si>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</si>
  <si>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</si>
  <si>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</si>
  <si>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</si>
  <si>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</si>
  <si>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</si>
  <si>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</si>
  <si>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</si>
  <si>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</si>
  <si>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</si>
  <si>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</si>
  <si>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</si>
  <si>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</si>
  <si>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</si>
  <si>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</si>
  <si>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</si>
  <si>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</si>
  <si>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</si>
  <si>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</si>
  <si>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</si>
  <si>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</si>
  <si>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</si>
  <si>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</si>
  <si>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</si>
  <si>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</si>
  <si>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</si>
  <si>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</si>
  <si>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</si>
  <si>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</si>
  <si>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</si>
  <si>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</si>
  <si>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</si>
  <si>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</si>
  <si>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</si>
  <si>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</si>
  <si>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</si>
  <si>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</si>
  <si>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</si>
  <si>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</si>
  <si>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</si>
  <si>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</si>
  <si>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</si>
  <si>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</si>
  <si>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</si>
  <si>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</si>
  <si>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</si>
  <si>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</si>
  <si>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</si>
  <si>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</si>
  <si>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</si>
  <si>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</si>
  <si>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</si>
  <si>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</si>
  <si>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</si>
  <si>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</si>
  <si>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</si>
  <si>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</si>
  <si>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</si>
  <si>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</si>
  <si>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</si>
  <si>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</si>
  <si>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</si>
  <si>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</si>
  <si>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</si>
  <si>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</si>
  <si>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</si>
  <si>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</si>
  <si>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</si>
  <si>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</si>
  <si>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</si>
  <si>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</si>
  <si>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</si>
  <si>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</si>
  <si>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</si>
  <si>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</si>
  <si>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</si>
  <si>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</si>
  <si>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</si>
  <si>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</si>
  <si>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</si>
  <si>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</si>
  <si>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</si>
  <si>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</si>
  <si>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</si>
  <si>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</si>
  <si>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</si>
  <si>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</si>
  <si>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</si>
  <si>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</si>
  <si>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</si>
  <si>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</si>
  <si>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</si>
  <si>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</si>
  <si>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</si>
  <si>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</si>
  <si>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</si>
  <si>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</si>
  <si>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</si>
  <si>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</si>
  <si>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</si>
  <si>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</si>
  <si>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</si>
  <si>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</si>
  <si>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</si>
  <si>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</si>
  <si>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</si>
  <si>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</si>
  <si>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</si>
  <si>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</si>
  <si>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</si>
  <si>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</si>
  <si>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</si>
  <si>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</si>
  <si>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</si>
  <si>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</si>
  <si>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</si>
  <si>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</si>
  <si>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</si>
  <si>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</si>
  <si>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</si>
  <si>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</si>
  <si>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</si>
  <si>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</si>
  <si>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</si>
  <si>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</si>
  <si>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</si>
  <si>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</si>
  <si>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</si>
  <si>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</si>
  <si>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</si>
  <si>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</si>
  <si>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</si>
  <si>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</si>
  <si>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</si>
  <si>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</si>
  <si>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</si>
  <si>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</si>
  <si>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</si>
  <si>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</si>
  <si>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</si>
  <si>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</si>
  <si>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</si>
  <si>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</si>
  <si>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</si>
  <si>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</si>
  <si>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</si>
  <si>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</si>
  <si>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</si>
  <si>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</si>
  <si>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</si>
  <si>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</si>
  <si>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</si>
  <si>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</si>
  <si>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</si>
  <si>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</si>
  <si>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</si>
  <si>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</si>
  <si>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</si>
  <si>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</si>
  <si>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</si>
  <si>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</si>
  <si>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</si>
  <si>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</si>
  <si>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</si>
  <si>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</si>
  <si>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</si>
  <si>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</si>
  <si>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</si>
  <si>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</si>
  <si>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</si>
  <si>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</si>
  <si>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</si>
  <si>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</si>
  <si>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</si>
  <si>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</si>
  <si>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</si>
  <si>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</si>
  <si>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</si>
  <si>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</si>
  <si>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</si>
  <si>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</si>
  <si>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</si>
  <si>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</si>
  <si>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</si>
  <si>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</si>
  <si>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</si>
  <si>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</si>
  <si>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</si>
  <si>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</si>
  <si>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</si>
  <si>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</si>
  <si>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</si>
  <si>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</si>
  <si>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</si>
  <si>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</si>
  <si>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</si>
  <si>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</si>
  <si>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</si>
  <si>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</si>
  <si>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</si>
  <si>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</si>
  <si>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</si>
  <si>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</si>
  <si>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</si>
  <si>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</si>
  <si>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</si>
  <si>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</si>
  <si>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</si>
  <si>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</si>
  <si>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</si>
  <si>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</si>
  <si>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</si>
  <si>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</si>
  <si>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</si>
  <si>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</si>
  <si>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</si>
  <si>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</si>
  <si>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</si>
  <si>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</si>
  <si>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</si>
  <si>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</si>
  <si>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</si>
  <si>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</si>
  <si>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</si>
  <si>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</si>
  <si>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</si>
  <si>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</si>
  <si>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</si>
  <si>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</si>
  <si>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</si>
  <si>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</si>
  <si>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</si>
  <si>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</si>
  <si>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</si>
  <si>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</si>
  <si>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</si>
  <si>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</si>
  <si>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</si>
  <si>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</si>
  <si>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</si>
  <si>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</si>
  <si>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</si>
  <si>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</si>
  <si>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</si>
  <si>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</si>
  <si>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</si>
  <si>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</si>
  <si>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</si>
  <si>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</si>
  <si>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</si>
  <si>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</si>
  <si>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</si>
  <si>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</si>
  <si>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</si>
  <si>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</si>
  <si>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</si>
  <si>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</si>
  <si>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</si>
  <si>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</si>
  <si>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</si>
  <si>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</si>
  <si>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</si>
  <si>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</si>
  <si>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</si>
  <si>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</si>
  <si>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</si>
  <si>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</si>
  <si>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</si>
  <si>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</si>
  <si>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</si>
  <si>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</si>
  <si>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</si>
  <si>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</si>
  <si>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</si>
  <si>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</si>
  <si>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</si>
  <si>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</si>
  <si>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</si>
  <si>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</si>
  <si>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</si>
  <si>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</si>
  <si>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</si>
  <si>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</si>
  <si>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</si>
  <si>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</si>
  <si>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</si>
  <si>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</si>
  <si>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</si>
  <si>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</si>
  <si>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</si>
  <si>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</si>
  <si>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</si>
  <si>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</si>
  <si>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</si>
  <si>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</si>
  <si>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</si>
  <si>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</si>
  <si>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</si>
  <si>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</si>
  <si>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</si>
  <si>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</si>
  <si>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</si>
  <si>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</si>
  <si>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</si>
  <si>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</si>
  <si>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</si>
  <si>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</si>
  <si>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</si>
  <si>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</si>
  <si>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</si>
  <si>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</si>
  <si>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</si>
  <si>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</si>
  <si>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</si>
  <si>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</si>
  <si>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</si>
  <si>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</si>
  <si>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</si>
  <si>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</si>
  <si>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</si>
  <si>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</si>
  <si>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</si>
  <si>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</si>
  <si>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</si>
  <si>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</si>
  <si>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</si>
  <si>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</si>
  <si>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</si>
  <si>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</si>
  <si>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</si>
  <si>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</si>
  <si>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</si>
  <si>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</si>
  <si>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</si>
  <si>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</si>
  <si>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</si>
  <si>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</si>
  <si>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</si>
  <si>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</si>
  <si>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</si>
  <si>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</si>
  <si>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</si>
  <si>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</si>
  <si>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</si>
  <si>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</si>
  <si>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</si>
  <si>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</si>
  <si>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</si>
  <si>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</si>
  <si>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</si>
  <si>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</si>
  <si>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</si>
  <si>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</si>
  <si>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</si>
  <si>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</si>
  <si>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</si>
  <si>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</si>
  <si>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</si>
  <si>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</si>
  <si>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</si>
  <si>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</si>
  <si>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</si>
  <si>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</si>
  <si>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</si>
  <si>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</si>
  <si>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</si>
  <si>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</si>
  <si>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</si>
  <si>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</si>
  <si>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</si>
  <si>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</si>
  <si>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</si>
  <si>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</si>
  <si>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</si>
  <si>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</si>
  <si>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</si>
  <si>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</si>
  <si>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</si>
  <si>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</si>
  <si>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</si>
  <si>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</si>
  <si>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</si>
  <si>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</si>
  <si>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</si>
  <si>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</si>
  <si>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</si>
  <si>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</si>
  <si>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</si>
  <si>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</si>
  <si>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</si>
  <si>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</si>
  <si>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</si>
  <si>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</si>
  <si>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</si>
  <si>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</si>
  <si>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</si>
  <si>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</si>
  <si>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</si>
  <si>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</si>
  <si>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</si>
  <si>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</si>
  <si>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</si>
  <si>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</si>
  <si>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</si>
  <si>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</si>
  <si>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</si>
  <si>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</si>
  <si>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</si>
  <si>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</si>
  <si>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</si>
  <si>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</si>
  <si>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</si>
  <si>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</si>
  <si>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</si>
  <si>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</si>
  <si>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</si>
  <si>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</si>
  <si>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</si>
  <si>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</si>
  <si>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</si>
  <si>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</si>
  <si>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</si>
  <si>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</si>
  <si>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</si>
  <si>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</si>
  <si>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</si>
  <si>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</si>
  <si>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</si>
  <si>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</si>
  <si>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</si>
  <si>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</si>
  <si>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</si>
  <si>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</si>
  <si>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</si>
  <si>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</si>
  <si>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</si>
  <si>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</si>
  <si>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</si>
  <si>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</si>
  <si>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</si>
  <si>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</si>
  <si>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</si>
  <si>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</si>
  <si>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</si>
  <si>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</si>
  <si>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</si>
  <si>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</si>
  <si>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</si>
  <si>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</si>
  <si>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</si>
  <si>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</si>
  <si>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</si>
  <si>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</si>
  <si>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</si>
  <si>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</si>
  <si>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</si>
  <si>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</si>
  <si>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</si>
  <si>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</si>
  <si>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</si>
  <si>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</si>
  <si>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</si>
  <si>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</si>
  <si>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</si>
  <si>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</si>
  <si>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</si>
  <si>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</si>
  <si>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</si>
  <si>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</si>
  <si>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</si>
  <si>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</si>
  <si>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</si>
  <si>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</si>
  <si>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</si>
  <si>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</si>
  <si>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</si>
  <si>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</si>
  <si>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</si>
  <si>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</si>
  <si>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</si>
  <si>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</si>
  <si>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</si>
  <si>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</si>
  <si>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</si>
  <si>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</si>
  <si>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</si>
  <si>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</si>
  <si>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</si>
  <si>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</si>
  <si>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</si>
  <si>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</si>
  <si>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</si>
  <si>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</si>
  <si>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</si>
  <si>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</si>
  <si>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</si>
  <si>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</si>
  <si>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</si>
  <si>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</si>
  <si>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</si>
  <si>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</si>
  <si>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</si>
  <si>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</si>
  <si>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</si>
  <si>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</si>
  <si>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</si>
  <si>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</si>
  <si>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</si>
  <si>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</si>
  <si>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</si>
  <si>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</si>
  <si>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</si>
  <si>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</si>
  <si>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</si>
  <si>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</si>
  <si>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</si>
  <si>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</si>
  <si>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</si>
  <si>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</si>
  <si>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</si>
  <si>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</si>
  <si>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</si>
  <si>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</si>
  <si>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</si>
  <si>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</si>
  <si>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</si>
  <si>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</si>
  <si>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</si>
  <si>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</si>
  <si>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</si>
  <si>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</si>
  <si>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</si>
  <si>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</si>
  <si>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</si>
  <si>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</si>
  <si>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</si>
  <si>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</si>
  <si>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</si>
  <si>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</si>
  <si>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</si>
  <si>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</si>
  <si>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</si>
  <si>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</si>
  <si>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</si>
  <si>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</si>
  <si>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</si>
  <si>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</si>
  <si>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</si>
  <si>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</si>
  <si>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</si>
  <si>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</si>
  <si>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</si>
  <si>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</si>
  <si>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</si>
  <si>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</si>
  <si>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</si>
  <si>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</si>
  <si>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</si>
  <si>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</si>
  <si>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</si>
  <si>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</si>
  <si>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</si>
  <si>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</si>
  <si>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</si>
  <si>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</si>
  <si>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</si>
  <si>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</si>
  <si>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</si>
  <si>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</si>
  <si>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</si>
  <si>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</si>
  <si>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</si>
  <si>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</si>
  <si>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</si>
  <si>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</si>
  <si>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</si>
  <si>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</si>
  <si>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</si>
  <si>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</si>
  <si>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</si>
  <si>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</si>
  <si>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</si>
  <si>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</si>
  <si>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</si>
  <si>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</si>
  <si>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</si>
  <si>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</si>
  <si>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</si>
  <si>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</si>
  <si>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</si>
  <si>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</si>
  <si>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</si>
  <si>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</si>
  <si>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</si>
  <si>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</si>
  <si>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</si>
  <si>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</si>
  <si>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</si>
  <si>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</si>
  <si>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</si>
  <si>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</si>
  <si>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</si>
  <si>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</si>
  <si>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</si>
  <si>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</si>
  <si>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</si>
  <si>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</si>
  <si>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</si>
  <si>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</si>
  <si>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</si>
  <si>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</si>
  <si>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</si>
  <si>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</si>
  <si>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</si>
  <si>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</si>
  <si>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</si>
  <si>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</si>
  <si>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</si>
  <si>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</si>
  <si>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</si>
  <si>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</si>
  <si>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</si>
  <si>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</si>
  <si>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</si>
  <si>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</si>
  <si>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</si>
  <si>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</si>
  <si>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</si>
  <si>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</si>
  <si>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</si>
  <si>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</si>
  <si>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</si>
  <si>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</si>
  <si>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</si>
  <si>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</si>
  <si>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</si>
  <si>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</si>
  <si>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</si>
  <si>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</si>
  <si>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</si>
  <si>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</si>
  <si>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</si>
  <si>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</si>
  <si>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</si>
  <si>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</si>
  <si>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</si>
  <si>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</si>
  <si>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</si>
  <si>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</si>
  <si>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</si>
  <si>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</si>
  <si>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</si>
  <si>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</si>
  <si>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</si>
  <si>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</si>
  <si>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</si>
  <si>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</si>
  <si>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</si>
  <si>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</si>
  <si>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</si>
  <si>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</si>
  <si>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</si>
  <si>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</si>
  <si>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</si>
  <si>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</si>
  <si>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</si>
  <si>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</si>
  <si>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</si>
  <si>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</si>
  <si>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</si>
  <si>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</si>
  <si>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</si>
  <si>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</si>
  <si>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</si>
  <si>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</si>
  <si>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</si>
  <si>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</si>
  <si>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</si>
  <si>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</si>
  <si>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</si>
  <si>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</si>
  <si>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</si>
  <si>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</si>
  <si>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</si>
  <si>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</si>
  <si>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</si>
  <si>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</si>
  <si>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</si>
  <si>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</si>
  <si>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</si>
  <si>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</si>
  <si>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</si>
  <si>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</si>
  <si>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</si>
  <si>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</si>
  <si>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</si>
  <si>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</si>
  <si>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</si>
  <si>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</si>
  <si>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</si>
  <si>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</si>
  <si>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</si>
  <si>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</si>
  <si>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</si>
  <si>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</si>
  <si>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</si>
  <si>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</si>
  <si>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</si>
  <si>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</si>
  <si>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</si>
  <si>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</si>
  <si>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</si>
  <si>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</si>
  <si>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</si>
  <si>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</si>
  <si>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</si>
  <si>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</si>
  <si>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</si>
  <si>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</si>
  <si>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</si>
  <si>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</si>
  <si>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</si>
  <si>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</si>
  <si>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</si>
  <si>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</si>
  <si>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</si>
  <si>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</si>
  <si>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</si>
  <si>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</si>
  <si>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</si>
  <si>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</si>
  <si>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</si>
  <si>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</si>
  <si>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</si>
  <si>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</si>
  <si>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</si>
  <si>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</si>
  <si>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</si>
  <si>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</si>
  <si>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</si>
  <si>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</si>
  <si>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</si>
  <si>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</si>
  <si>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</si>
  <si>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</si>
  <si>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</si>
  <si>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</si>
  <si>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</si>
  <si>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</si>
  <si>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</si>
  <si>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</si>
  <si>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</si>
  <si>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</si>
  <si>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</si>
  <si>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</si>
  <si>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</si>
  <si>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</si>
  <si>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</si>
  <si>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</si>
  <si>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</si>
  <si>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</si>
  <si>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</si>
  <si>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</si>
  <si>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</si>
  <si>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</si>
  <si>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</si>
  <si>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</si>
  <si>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</si>
  <si>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</si>
  <si>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</si>
  <si>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</si>
  <si>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</si>
  <si>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</si>
  <si>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</si>
  <si>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</si>
  <si>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</si>
  <si>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</si>
  <si>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</si>
  <si>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</si>
  <si>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</si>
  <si>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</si>
  <si>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</si>
  <si>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</si>
  <si>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</si>
  <si>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</si>
  <si>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</si>
  <si>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</si>
  <si>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</si>
  <si>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</si>
  <si>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</si>
  <si>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</si>
  <si>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</si>
  <si>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</si>
  <si>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</si>
  <si>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</si>
  <si>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</si>
  <si>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</si>
  <si>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</si>
  <si>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</si>
  <si>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</si>
  <si>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</si>
  <si>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</si>
  <si>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</si>
  <si>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</si>
  <si>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</si>
  <si>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</si>
  <si>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</si>
  <si>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</si>
  <si>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</si>
  <si>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</si>
  <si>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</si>
  <si>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</si>
  <si>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</si>
  <si>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</si>
  <si>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</si>
  <si>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</si>
  <si>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</si>
  <si>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</si>
  <si>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</si>
  <si>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</si>
  <si>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</si>
  <si>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</si>
  <si>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</si>
  <si>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</si>
  <si>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</si>
  <si>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</si>
  <si>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</si>
  <si>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</si>
  <si>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</si>
  <si>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</si>
  <si>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</si>
  <si>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</si>
  <si>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</si>
  <si>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</si>
  <si>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</si>
  <si>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</si>
  <si>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</si>
  <si>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</si>
  <si>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</si>
  <si>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</si>
  <si>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</si>
  <si>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</si>
  <si>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</si>
  <si>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</si>
  <si>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</si>
  <si>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</si>
  <si>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</si>
  <si>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</si>
  <si>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</si>
  <si>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</si>
  <si>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</si>
  <si>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</si>
  <si>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</si>
  <si>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</si>
  <si>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</si>
  <si>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</si>
  <si>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</si>
  <si>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</si>
  <si>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</si>
  <si>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</si>
  <si>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</si>
  <si>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</si>
  <si>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</si>
  <si>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</si>
  <si>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</si>
  <si>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</si>
  <si>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</si>
  <si>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</si>
  <si>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</si>
  <si>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</si>
  <si>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</si>
  <si>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</si>
  <si>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</si>
  <si>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</si>
  <si>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</si>
  <si>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</si>
  <si>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</si>
  <si>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</si>
  <si>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</si>
  <si>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</si>
  <si>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</si>
  <si>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</si>
  <si>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</si>
  <si>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</si>
  <si>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</si>
  <si>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</si>
  <si>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</si>
  <si>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</si>
  <si>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</si>
  <si>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</si>
  <si>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</si>
  <si>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</si>
  <si>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</si>
  <si>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</si>
  <si>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</si>
  <si>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</si>
  <si>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</si>
  <si>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</si>
  <si>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</si>
  <si>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</si>
  <si>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</si>
  <si>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</si>
  <si>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</si>
  <si>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</si>
  <si>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</si>
  <si>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</si>
  <si>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</si>
  <si>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</si>
  <si>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</si>
  <si>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</si>
  <si>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</si>
  <si>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</si>
  <si>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</si>
  <si>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</si>
  <si>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</si>
  <si>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</si>
  <si>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</si>
  <si>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</si>
  <si>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</si>
  <si>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</si>
  <si>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</si>
  <si>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</si>
  <si>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</si>
  <si>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</si>
  <si>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</si>
  <si>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</si>
  <si>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</si>
  <si>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</si>
  <si>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</si>
  <si>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</si>
  <si>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</si>
  <si>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</si>
  <si>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</si>
  <si>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</si>
  <si>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</si>
  <si>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</si>
  <si>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</si>
  <si>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</si>
  <si>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</si>
  <si>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</si>
  <si>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</si>
  <si>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</si>
  <si>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</si>
  <si>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</si>
  <si>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</si>
  <si>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</si>
  <si>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</si>
  <si>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</si>
  <si>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</si>
  <si>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</si>
  <si>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</si>
  <si>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</si>
  <si>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</si>
  <si>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</si>
  <si>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</si>
  <si>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</si>
  <si>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</si>
  <si>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</si>
  <si>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</si>
  <si>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</si>
  <si>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</si>
  <si>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</si>
  <si>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</si>
  <si>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</si>
  <si>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</si>
  <si>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</si>
  <si>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</si>
  <si>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</si>
  <si>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</si>
  <si>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</si>
  <si>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</si>
  <si>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</si>
  <si>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</si>
  <si>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</si>
  <si>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</si>
  <si>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</si>
  <si>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</si>
  <si>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</si>
  <si>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</si>
  <si>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</si>
  <si>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</si>
  <si>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</si>
  <si>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</si>
  <si>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</si>
  <si>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</si>
  <si>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</si>
  <si>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</si>
  <si>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</si>
  <si>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</si>
  <si>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</si>
  <si>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</si>
  <si>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</si>
  <si>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</si>
  <si>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</si>
  <si>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</si>
  <si>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</si>
  <si>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</si>
  <si>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</si>
  <si>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</si>
  <si>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</si>
  <si>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</si>
  <si>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</si>
  <si>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</si>
  <si>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</si>
  <si>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</si>
  <si>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</si>
  <si>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</si>
  <si>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</si>
  <si>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</si>
  <si>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</si>
  <si>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</si>
  <si>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</si>
  <si>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</si>
  <si>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</si>
  <si>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</si>
  <si>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</si>
  <si>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</si>
  <si>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</si>
  <si>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</si>
  <si>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</si>
  <si>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</si>
  <si>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</si>
  <si>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</si>
  <si>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</si>
  <si>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</si>
  <si>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</si>
  <si>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</si>
  <si>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</si>
  <si>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</si>
  <si>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</si>
  <si>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</si>
  <si>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</si>
  <si>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</si>
  <si>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</si>
  <si>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</si>
  <si>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</si>
  <si>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</si>
  <si>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</si>
  <si>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</si>
  <si>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</si>
  <si>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</si>
  <si>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</si>
  <si>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</si>
  <si>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</si>
  <si>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</si>
  <si>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</si>
  <si>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</si>
  <si>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</si>
  <si>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</si>
  <si>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</si>
  <si>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</si>
  <si>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</si>
  <si>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</si>
  <si>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</si>
  <si>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</si>
  <si>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</si>
  <si>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</si>
  <si>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</si>
  <si>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</si>
  <si>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</si>
  <si>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</si>
  <si>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</si>
  <si>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</si>
  <si>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</si>
  <si>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</si>
  <si>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</si>
  <si>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</si>
  <si>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</si>
  <si>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</si>
  <si>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</si>
  <si>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</si>
  <si>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</si>
  <si>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</si>
  <si>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</si>
  <si>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</si>
  <si>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</si>
  <si>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</si>
  <si>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</si>
  <si>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</si>
  <si>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</si>
  <si>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</si>
  <si>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</si>
  <si>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</si>
  <si>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</si>
  <si>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</si>
  <si>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</si>
  <si>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</si>
  <si>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</si>
  <si>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</si>
  <si>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</si>
  <si>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</si>
  <si>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</si>
  <si>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</si>
  <si>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</si>
  <si>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</si>
  <si>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</si>
  <si>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</si>
  <si>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</si>
  <si>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</si>
  <si>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</si>
  <si>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</si>
  <si>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</si>
  <si>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</si>
  <si>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</si>
  <si>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</si>
  <si>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</si>
  <si>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</si>
  <si>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</si>
  <si>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</si>
  <si>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</si>
  <si>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</si>
  <si>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</si>
  <si>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</si>
  <si>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</si>
  <si>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</si>
  <si>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</si>
  <si>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</si>
  <si>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</si>
  <si>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</si>
  <si>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</si>
  <si>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</si>
  <si>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</si>
  <si>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</si>
  <si>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</si>
  <si>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</si>
  <si>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</si>
  <si>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</si>
  <si>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</si>
  <si>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</si>
  <si>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</si>
  <si>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</si>
  <si>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</si>
  <si>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</si>
  <si>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</si>
  <si>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</si>
  <si>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</si>
  <si>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</si>
  <si>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</si>
  <si>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</si>
  <si>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</si>
  <si>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</si>
  <si>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</si>
  <si>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</si>
  <si>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</si>
  <si>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</si>
  <si>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</si>
  <si>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</si>
  <si>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</si>
  <si>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</si>
  <si>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</si>
  <si>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</si>
  <si>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</si>
  <si>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</si>
  <si>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</si>
  <si>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</si>
  <si>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</si>
  <si>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</si>
  <si>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</si>
  <si>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</si>
  <si>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</si>
  <si>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</si>
  <si>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</si>
  <si>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</si>
  <si>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</si>
  <si>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</si>
  <si>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</si>
  <si>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</si>
  <si>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</si>
  <si>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</si>
  <si>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</si>
  <si>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</si>
  <si>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</si>
  <si>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</si>
  <si>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</si>
  <si>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</si>
  <si>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</si>
  <si>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</si>
  <si>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</si>
  <si>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</si>
  <si>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</si>
  <si>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</si>
  <si>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</si>
  <si>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</si>
  <si>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</si>
  <si>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</si>
  <si>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</si>
  <si>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</si>
  <si>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</si>
  <si>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</si>
  <si>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</si>
  <si>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</si>
  <si>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</si>
  <si>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</si>
  <si>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</si>
  <si>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</si>
  <si>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</si>
  <si>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</si>
  <si>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</si>
  <si>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</si>
  <si>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</si>
  <si>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</si>
  <si>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</si>
  <si>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</si>
  <si>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</si>
  <si>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</si>
  <si>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</si>
  <si>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</si>
  <si>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</si>
  <si>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</si>
  <si>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</si>
  <si>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</si>
  <si>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</si>
  <si>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</si>
  <si>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</si>
  <si>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</si>
  <si>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</si>
  <si>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</si>
  <si>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</si>
  <si>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</si>
  <si>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</si>
  <si>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</si>
  <si>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</si>
  <si>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</si>
  <si>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</si>
  <si>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</si>
  <si>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</si>
  <si>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</si>
  <si>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</si>
  <si>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</si>
  <si>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</si>
  <si>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</si>
  <si>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</si>
  <si>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</si>
  <si>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</si>
  <si>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</si>
  <si>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</si>
  <si>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</si>
  <si>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</si>
  <si>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</si>
  <si>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</si>
  <si>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</si>
  <si>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</si>
  <si>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</si>
  <si>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</si>
  <si>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</si>
  <si>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</si>
  <si>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</si>
  <si>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</si>
  <si>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</si>
  <si>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</si>
  <si>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</si>
  <si>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</si>
  <si>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</si>
  <si>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</si>
  <si>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</si>
  <si>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</si>
  <si>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</si>
  <si>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</si>
  <si>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</si>
  <si>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</si>
  <si>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</si>
  <si>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</si>
  <si>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</si>
  <si>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</si>
  <si>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</si>
  <si>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</si>
  <si>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</si>
  <si>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</si>
  <si>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</si>
  <si>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</si>
  <si>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</si>
  <si>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</si>
  <si>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</si>
  <si>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</si>
  <si>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</si>
  <si>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</si>
  <si>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</si>
  <si>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</si>
  <si>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</si>
  <si>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</si>
  <si>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</si>
  <si>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</si>
  <si>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</si>
  <si>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</si>
  <si>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</si>
  <si>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</si>
  <si>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</si>
  <si>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</si>
  <si>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</si>
  <si>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</si>
  <si>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</si>
  <si>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</si>
  <si>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</si>
  <si>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</si>
  <si>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</si>
  <si>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</si>
  <si>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</si>
  <si>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</si>
  <si>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</si>
  <si>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</si>
  <si>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</si>
  <si>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</si>
  <si>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</si>
  <si>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</si>
  <si>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</si>
  <si>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</si>
  <si>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</si>
  <si>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</si>
  <si>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</si>
  <si>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</si>
  <si>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</si>
  <si>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</si>
  <si>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</si>
  <si>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</si>
  <si>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</si>
  <si>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</si>
  <si>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</si>
  <si>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</si>
  <si>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</si>
  <si>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</si>
  <si>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</si>
  <si>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</si>
  <si>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</si>
  <si>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</si>
  <si>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</si>
  <si>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</si>
  <si>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</si>
  <si>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</si>
  <si>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</si>
  <si>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</si>
  <si>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</si>
  <si>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</si>
  <si>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</si>
  <si>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</si>
  <si>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</si>
  <si>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</si>
  <si>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</si>
  <si>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</si>
  <si>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</si>
  <si>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</si>
  <si>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</si>
  <si>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</si>
  <si>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</si>
  <si>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</si>
  <si>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</si>
  <si>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</si>
  <si>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</si>
  <si>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</si>
  <si>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</si>
  <si>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</si>
  <si>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</si>
  <si>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</si>
  <si>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</si>
  <si>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</si>
  <si>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</si>
  <si>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</si>
  <si>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</si>
  <si>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</si>
  <si>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</si>
  <si>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</si>
  <si>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</si>
  <si>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</si>
  <si>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</si>
  <si>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</si>
  <si>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</si>
  <si>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</si>
  <si>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</si>
  <si>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</si>
  <si>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</si>
  <si>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</si>
  <si>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</si>
  <si>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</si>
  <si>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</si>
  <si>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</si>
  <si>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</si>
  <si>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</si>
  <si>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</si>
  <si>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</si>
  <si>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</si>
  <si>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</si>
  <si>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</si>
  <si>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</si>
  <si>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</si>
  <si>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</si>
  <si>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</si>
  <si>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</si>
  <si>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</si>
  <si>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</si>
  <si>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</si>
  <si>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</si>
  <si>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</si>
  <si>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</si>
  <si>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</si>
  <si>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</si>
  <si>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</si>
  <si>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</si>
  <si>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</si>
  <si>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</si>
  <si>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</si>
  <si>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</si>
  <si>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</si>
  <si>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</si>
  <si>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</si>
  <si>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</si>
  <si>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</si>
  <si>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</si>
  <si>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</si>
  <si>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</si>
  <si>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</si>
  <si>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</si>
  <si>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</si>
  <si>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</si>
  <si>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</si>
  <si>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</si>
  <si>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</si>
  <si>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</si>
  <si>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</si>
  <si>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</si>
  <si>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</si>
  <si>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</si>
  <si>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</si>
  <si>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</si>
  <si>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</si>
  <si>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</si>
  <si>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</si>
  <si>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</si>
  <si>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</si>
  <si>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</si>
  <si>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</si>
  <si>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</si>
  <si>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</si>
  <si>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</si>
  <si>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</si>
  <si>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</si>
  <si>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</si>
  <si>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</si>
  <si>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</si>
  <si>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</si>
  <si>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</si>
  <si>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</si>
  <si>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</si>
  <si>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</si>
  <si>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</si>
  <si>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</si>
  <si>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</si>
  <si>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</si>
  <si>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</si>
  <si>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</si>
  <si>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</si>
  <si>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</si>
  <si>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</si>
  <si>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</si>
  <si>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</si>
  <si>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</si>
  <si>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</si>
  <si>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</si>
  <si>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</si>
  <si>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</si>
  <si>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</si>
  <si>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</si>
  <si>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</si>
  <si>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</si>
  <si>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</si>
  <si>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</si>
  <si>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</si>
  <si>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</si>
  <si>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</si>
  <si>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</si>
  <si>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</si>
  <si>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</si>
  <si>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</si>
  <si>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</si>
  <si>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</si>
  <si>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</si>
  <si>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</si>
  <si>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</si>
  <si>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</si>
  <si>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</si>
  <si>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</si>
  <si>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</si>
  <si>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</si>
  <si>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</si>
  <si>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</si>
  <si>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</si>
  <si>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</si>
  <si>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</si>
  <si>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</si>
  <si>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</si>
  <si>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</si>
  <si>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</si>
  <si>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</si>
  <si>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</si>
  <si>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</si>
  <si>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</si>
  <si>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</si>
  <si>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</si>
  <si>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</si>
  <si>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</si>
  <si>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</si>
  <si>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</si>
  <si>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</si>
  <si>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</si>
  <si>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</si>
  <si>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</si>
  <si>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</si>
  <si>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</si>
  <si>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</si>
  <si>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</si>
  <si>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</si>
  <si>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</si>
  <si>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</si>
  <si>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</si>
  <si>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</si>
  <si>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</si>
  <si>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</si>
  <si>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</si>
  <si>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</si>
  <si>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</si>
  <si>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</si>
  <si>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</si>
  <si>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</si>
  <si>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</si>
  <si>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</si>
  <si>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</si>
  <si>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</si>
  <si>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</si>
  <si>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</si>
  <si>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</si>
  <si>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</si>
  <si>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</si>
  <si>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</si>
  <si>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</si>
  <si>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</si>
  <si>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</si>
  <si>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</si>
  <si>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</si>
  <si>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</si>
  <si>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</si>
  <si>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</si>
  <si>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</si>
  <si>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</si>
  <si>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</si>
  <si>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</si>
  <si>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</si>
  <si>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</si>
  <si>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</si>
  <si>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</si>
  <si>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</si>
  <si>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</si>
  <si>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</si>
  <si>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</si>
  <si>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</si>
  <si>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</si>
  <si>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</si>
  <si>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</si>
  <si>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</si>
  <si>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</si>
  <si>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</si>
  <si>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</si>
  <si>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</si>
  <si>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</si>
  <si>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</si>
  <si>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</si>
  <si>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</si>
  <si>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</si>
  <si>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</si>
  <si>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</si>
  <si>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</si>
  <si>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</si>
  <si>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</si>
  <si>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</si>
  <si>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</si>
  <si>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</si>
  <si>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</si>
  <si>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</si>
  <si>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</si>
  <si>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</si>
  <si>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</si>
  <si>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</si>
  <si>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</si>
  <si>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</si>
  <si>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</si>
  <si>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</si>
  <si>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</si>
  <si>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</si>
  <si>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</si>
  <si>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</si>
  <si>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</si>
  <si>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</si>
  <si>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</si>
  <si>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</si>
  <si>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</si>
  <si>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</si>
  <si>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</si>
  <si>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</si>
  <si>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</si>
  <si>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</si>
  <si>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</si>
  <si>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</si>
  <si>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</si>
  <si>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</si>
  <si>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</si>
  <si>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</si>
  <si>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</si>
  <si>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</si>
  <si>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</si>
  <si>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</si>
  <si>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</si>
  <si>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</si>
  <si>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</si>
  <si>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</si>
  <si>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</si>
  <si>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</si>
  <si>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</si>
  <si>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</si>
  <si>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</si>
  <si>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</si>
  <si>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</si>
  <si>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</si>
  <si>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</si>
  <si>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</si>
  <si>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</si>
  <si>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</si>
  <si>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</si>
  <si>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</si>
  <si>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</si>
  <si>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</si>
  <si>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</si>
  <si>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</si>
  <si>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</si>
  <si>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</si>
  <si>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</si>
  <si>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</si>
  <si>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</si>
  <si>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</si>
  <si>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</si>
  <si>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</si>
  <si>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</si>
  <si>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</si>
  <si>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</si>
  <si>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</si>
  <si>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</si>
  <si>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</si>
  <si>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</si>
  <si>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</si>
  <si>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</si>
  <si>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</si>
  <si>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</si>
  <si>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</si>
  <si>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</si>
  <si>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</si>
  <si>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</si>
  <si>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</si>
  <si>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</si>
  <si>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</si>
  <si>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</si>
  <si>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</si>
  <si>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</si>
  <si>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</si>
  <si>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</si>
  <si>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</si>
  <si>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</si>
  <si>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</si>
  <si>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</si>
  <si>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</si>
  <si>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</si>
  <si>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</si>
  <si>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</si>
  <si>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</si>
  <si>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</si>
  <si>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</si>
  <si>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</si>
  <si>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</si>
  <si>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</si>
  <si>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</si>
  <si>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</si>
  <si>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</si>
  <si>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</si>
  <si>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</si>
  <si>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</si>
  <si>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</si>
  <si>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</si>
  <si>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</si>
  <si>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</si>
  <si>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</si>
  <si>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</si>
  <si>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</si>
  <si>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</si>
  <si>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</si>
  <si>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</si>
  <si>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</si>
  <si>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</si>
  <si>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</si>
  <si>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</si>
  <si>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</si>
  <si>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</si>
  <si>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</si>
  <si>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</si>
  <si>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</si>
  <si>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</si>
  <si>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</si>
  <si>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</si>
  <si>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</si>
  <si>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</si>
  <si>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</si>
  <si>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</si>
  <si>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</si>
  <si>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</si>
  <si>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</si>
  <si>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</si>
  <si>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</si>
  <si>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</si>
  <si>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</si>
  <si>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</si>
  <si>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</si>
  <si>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</si>
  <si>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</si>
  <si>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</si>
  <si>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</si>
  <si>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</si>
  <si>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</si>
  <si>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</si>
  <si>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</si>
  <si>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</si>
  <si>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</si>
  <si>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</si>
  <si>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</si>
  <si>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</si>
  <si>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</si>
  <si>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</si>
  <si>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</si>
  <si>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</si>
  <si>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</si>
  <si>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</si>
  <si>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</si>
  <si>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</si>
  <si>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</si>
  <si>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</si>
  <si>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</si>
  <si>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</si>
  <si>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</si>
  <si>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</si>
  <si>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</si>
  <si>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</si>
  <si>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</si>
  <si>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</si>
  <si>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</si>
  <si>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</si>
  <si>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</si>
  <si>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</si>
  <si>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</si>
  <si>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</si>
  <si>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</si>
  <si>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</si>
  <si>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</si>
  <si>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</si>
  <si>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</si>
  <si>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</si>
  <si>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</si>
  <si>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</si>
  <si>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</si>
  <si>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</si>
  <si>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</si>
  <si>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</si>
  <si>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</si>
  <si>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</si>
  <si>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</si>
  <si>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</si>
  <si>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</si>
  <si>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</si>
  <si>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</si>
  <si>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</si>
  <si>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</si>
  <si>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</si>
  <si>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</si>
  <si>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</si>
  <si>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</si>
  <si>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</si>
  <si>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</si>
  <si>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</si>
  <si>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</si>
  <si>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</si>
  <si>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</si>
  <si>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</si>
  <si>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</si>
  <si>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</si>
  <si>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</si>
  <si>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</si>
  <si>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</si>
  <si>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</si>
  <si>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</si>
  <si>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</si>
  <si>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</si>
  <si>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</si>
  <si>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</si>
  <si>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</si>
  <si>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</si>
  <si>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</si>
  <si>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</si>
  <si>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</si>
  <si>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</si>
  <si>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</si>
  <si>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</si>
  <si>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</si>
  <si>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</si>
  <si>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</si>
  <si>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</si>
  <si>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</si>
  <si>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</si>
  <si>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</si>
  <si>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</si>
  <si>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</si>
  <si>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</si>
  <si>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</si>
  <si>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</si>
  <si>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</si>
  <si>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</si>
  <si>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</si>
  <si>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</si>
  <si>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</si>
  <si>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</si>
  <si>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</si>
  <si>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</si>
  <si>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</si>
  <si>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</si>
  <si>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</si>
  <si>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</si>
  <si>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</si>
  <si>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</si>
  <si>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</si>
  <si>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</si>
  <si>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</si>
  <si>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</si>
  <si>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</si>
  <si>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</si>
  <si>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</si>
  <si>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</si>
  <si>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</si>
  <si>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</si>
  <si>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</si>
  <si>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</si>
  <si>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</si>
  <si>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</si>
  <si>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</si>
  <si>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</si>
  <si>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</si>
  <si>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</si>
  <si>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</si>
  <si>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</si>
  <si>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</si>
  <si>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</si>
  <si>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</si>
  <si>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</si>
  <si>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</si>
  <si>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</si>
  <si>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</si>
  <si>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</si>
  <si>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</si>
  <si>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</si>
  <si>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</si>
  <si>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</si>
  <si>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</si>
  <si>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</si>
  <si>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</si>
  <si>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</si>
  <si>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</si>
  <si>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</si>
  <si>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</si>
  <si>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</si>
  <si>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</si>
  <si>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</si>
  <si>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</si>
  <si>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</si>
  <si>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</si>
  <si>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</si>
  <si>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</si>
  <si>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</si>
  <si>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</si>
  <si>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</si>
  <si>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</si>
  <si>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</si>
  <si>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</si>
  <si>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</si>
  <si>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</si>
  <si>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</si>
  <si>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</si>
  <si>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</si>
  <si>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</si>
  <si>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</si>
  <si>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</si>
  <si>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</si>
  <si>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</si>
  <si>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</si>
  <si>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</si>
  <si>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</si>
  <si>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</si>
  <si>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</si>
  <si>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</si>
  <si>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</si>
  <si>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</si>
  <si>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</si>
  <si>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</si>
  <si>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</si>
  <si>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</si>
  <si>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</si>
  <si>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</si>
  <si>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</si>
  <si>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</si>
  <si>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</si>
  <si>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</si>
  <si>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</si>
  <si>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</si>
  <si>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</si>
  <si>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</si>
  <si>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</si>
  <si>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</si>
  <si>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</si>
  <si>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</si>
  <si>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</si>
  <si>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</si>
  <si>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</si>
  <si>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</si>
  <si>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</si>
  <si>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</si>
  <si>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</si>
  <si>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</si>
  <si>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</si>
  <si>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</si>
  <si>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</si>
  <si>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</si>
  <si>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</si>
  <si>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</si>
  <si>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</si>
  <si>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</si>
  <si>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</si>
  <si>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</si>
  <si>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</si>
  <si>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</si>
  <si>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</si>
  <si>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</si>
  <si>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</si>
  <si>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</si>
  <si>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</si>
  <si>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</si>
  <si>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</si>
  <si>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</si>
  <si>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</si>
  <si>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</si>
  <si>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</si>
  <si>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</si>
  <si>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</si>
  <si>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</si>
  <si>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</si>
  <si>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</si>
  <si>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</si>
  <si>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</si>
  <si>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</si>
  <si>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</si>
  <si>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</si>
  <si>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</si>
  <si>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</si>
  <si>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</si>
  <si>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</si>
  <si>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</si>
  <si>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</si>
  <si>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</si>
  <si>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</si>
  <si>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</si>
  <si>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</si>
  <si>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</si>
  <si>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</si>
  <si>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</si>
  <si>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</si>
  <si>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</si>
  <si>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</si>
  <si>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</si>
  <si>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</si>
  <si>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</si>
  <si>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</si>
  <si>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</si>
  <si>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</si>
  <si>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</si>
  <si>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</si>
  <si>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</si>
  <si>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</si>
  <si>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</si>
  <si>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</si>
  <si>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</si>
  <si>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</si>
  <si>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</si>
  <si>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</si>
  <si>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</si>
  <si>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</si>
  <si>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</si>
  <si>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</si>
  <si>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</si>
  <si>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</si>
  <si>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</si>
  <si>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</si>
  <si>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</si>
  <si>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</si>
  <si>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</si>
  <si>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</si>
  <si>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</si>
  <si>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</si>
  <si>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</si>
  <si>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</si>
  <si>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</si>
  <si>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</si>
  <si>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</si>
  <si>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</si>
  <si>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</si>
  <si>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</si>
  <si>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</si>
  <si>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</si>
  <si>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</si>
  <si>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</si>
  <si>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</si>
  <si>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</si>
  <si>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</si>
  <si>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</si>
  <si>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</si>
  <si>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</si>
  <si>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</si>
  <si>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</si>
  <si>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</si>
  <si>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</si>
  <si>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</si>
  <si>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</si>
  <si>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</si>
  <si>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</si>
  <si>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</si>
  <si>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</si>
  <si>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</si>
  <si>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</si>
  <si>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</si>
  <si>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</si>
  <si>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</si>
  <si>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</si>
  <si>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</si>
  <si>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</si>
  <si>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</si>
  <si>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</si>
  <si>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</si>
  <si>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</si>
  <si>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</si>
  <si>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</si>
  <si>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</si>
  <si>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</si>
  <si>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</si>
  <si>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</si>
  <si>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</si>
  <si>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</si>
  <si>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</si>
  <si>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</si>
  <si>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</si>
  <si>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</si>
  <si>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</si>
  <si>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</si>
  <si>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</si>
  <si>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</si>
  <si>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</si>
  <si>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</si>
  <si>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</si>
  <si>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</si>
  <si>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</si>
  <si>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</si>
  <si>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</si>
  <si>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</si>
  <si>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</si>
  <si>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</si>
  <si>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</si>
  <si>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</si>
  <si>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</si>
  <si>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</si>
  <si>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</si>
  <si>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</si>
  <si>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</si>
  <si>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</si>
  <si>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</si>
  <si>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</si>
  <si>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</si>
  <si>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</si>
  <si>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</si>
  <si>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</si>
  <si>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</si>
  <si>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</si>
  <si>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</si>
  <si>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</si>
  <si>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</si>
  <si>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</si>
  <si>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</si>
  <si>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</si>
  <si>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</si>
  <si>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</si>
  <si>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</si>
  <si>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</si>
  <si>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</si>
  <si>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</si>
  <si>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</si>
  <si>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</si>
  <si>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</si>
  <si>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</si>
  <si>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</si>
  <si>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</si>
  <si>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</si>
  <si>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</si>
  <si>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</si>
  <si>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</si>
  <si>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</si>
  <si>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</si>
  <si>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</si>
  <si>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</si>
  <si>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</si>
  <si>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</si>
  <si>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</si>
  <si>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</si>
  <si>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</si>
  <si>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</si>
  <si>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</si>
  <si>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</si>
  <si>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</si>
  <si>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</si>
  <si>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</si>
  <si>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</si>
  <si>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</si>
  <si>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</si>
  <si>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</si>
  <si>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</si>
  <si>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</si>
  <si>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</si>
  <si>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</si>
  <si>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</si>
  <si>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</si>
  <si>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</si>
  <si>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</si>
  <si>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</si>
  <si>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</si>
  <si>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</si>
  <si>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</si>
  <si>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</si>
  <si>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</si>
  <si>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</si>
  <si>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</si>
  <si>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</si>
  <si>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</si>
  <si>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</si>
  <si>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</si>
  <si>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</si>
  <si>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</si>
  <si>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</si>
  <si>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</si>
  <si>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</si>
  <si>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</si>
  <si>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</si>
  <si>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</si>
  <si>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</si>
  <si>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</si>
  <si>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</si>
  <si>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</si>
  <si>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</si>
  <si>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</si>
  <si>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</si>
  <si>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</si>
  <si>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</si>
  <si>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</si>
  <si>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</si>
  <si>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</si>
  <si>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</si>
  <si>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</si>
  <si>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</si>
  <si>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</si>
  <si>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</si>
  <si>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</si>
  <si>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</si>
  <si>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</si>
  <si>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</si>
  <si>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</si>
  <si>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</si>
  <si>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</si>
  <si>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</si>
  <si>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</si>
  <si>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</si>
  <si>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</si>
  <si>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</si>
  <si>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</si>
  <si>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</si>
  <si>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</si>
  <si>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</si>
  <si>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</si>
  <si>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</si>
  <si>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</si>
  <si>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</si>
  <si>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</si>
  <si>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</si>
  <si>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</si>
  <si>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</si>
  <si>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</si>
  <si>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</si>
  <si>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</si>
  <si>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</si>
  <si>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</si>
  <si>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</si>
  <si>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</si>
  <si>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</si>
  <si>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</si>
  <si>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</si>
  <si>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</si>
  <si>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</si>
  <si>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</si>
  <si>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</si>
  <si>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</si>
  <si>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</si>
  <si>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</si>
  <si>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</si>
  <si>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</si>
  <si>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</si>
  <si>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</si>
  <si>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</si>
  <si>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</si>
  <si>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</si>
  <si>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</si>
  <si>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</si>
  <si>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</si>
  <si>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</si>
  <si>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</si>
  <si>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</si>
  <si>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</si>
  <si>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</si>
  <si>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</si>
  <si>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</si>
  <si>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</si>
  <si>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</si>
  <si>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</si>
  <si>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</si>
  <si>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</si>
  <si>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</si>
  <si>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</si>
  <si>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</si>
  <si>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</si>
  <si>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</si>
  <si>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</si>
  <si>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</si>
  <si>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</si>
  <si>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</si>
  <si>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</si>
  <si>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</si>
  <si>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</si>
  <si>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</si>
  <si>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</si>
  <si>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</si>
  <si>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</si>
  <si>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</si>
  <si>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</si>
  <si>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</si>
  <si>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</si>
  <si>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</si>
  <si>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</si>
  <si>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</si>
  <si>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</si>
  <si>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</si>
  <si>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</si>
  <si>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</si>
  <si>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</si>
  <si>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</si>
  <si>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</si>
  <si>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</si>
  <si>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</si>
  <si>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</si>
  <si>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</si>
  <si>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</si>
  <si>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</si>
  <si>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</si>
  <si>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</si>
  <si>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</si>
  <si>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</si>
  <si>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</si>
  <si>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</si>
  <si>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</si>
  <si>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</si>
  <si>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</si>
  <si>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</si>
  <si>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</si>
  <si>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</si>
  <si>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</si>
  <si>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</si>
  <si>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</si>
  <si>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</si>
  <si>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</si>
  <si>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</si>
  <si>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</si>
  <si>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</si>
  <si>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</si>
  <si>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</si>
  <si>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</si>
  <si>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</si>
  <si>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</si>
  <si>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</si>
  <si>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</si>
  <si>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</si>
  <si>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</si>
  <si>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</si>
  <si>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</si>
  <si>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</si>
  <si>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</si>
  <si>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</si>
  <si>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</si>
  <si>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</si>
  <si>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</si>
  <si>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</si>
  <si>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</si>
  <si>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</si>
  <si>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</si>
  <si>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</si>
  <si>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</si>
  <si>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</si>
  <si>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</si>
  <si>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</si>
  <si>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</si>
  <si>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</si>
  <si>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</si>
  <si>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</si>
  <si>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</si>
  <si>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</si>
  <si>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</si>
  <si>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</si>
  <si>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</si>
  <si>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</si>
  <si>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</si>
  <si>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</si>
  <si>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</si>
  <si>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</si>
  <si>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</si>
  <si>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</si>
  <si>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</si>
  <si>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</si>
  <si>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</si>
  <si>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</si>
  <si>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</si>
  <si>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</si>
  <si>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</si>
  <si>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</si>
  <si>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</si>
  <si>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</si>
  <si>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</si>
  <si>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</si>
  <si>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</si>
  <si>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</si>
  <si>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</si>
  <si>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</si>
  <si>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</si>
  <si>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</si>
  <si>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</si>
  <si>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</si>
  <si>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</si>
  <si>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</si>
  <si>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</si>
  <si>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</si>
  <si>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</si>
  <si>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</si>
  <si>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</si>
  <si>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</si>
  <si>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</si>
  <si>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</si>
  <si>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</si>
  <si>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</si>
  <si>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</si>
  <si>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</si>
  <si>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</si>
  <si>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</si>
  <si>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</si>
  <si>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</si>
  <si>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</si>
  <si>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</si>
  <si>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</si>
  <si>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</si>
  <si>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</si>
  <si>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</si>
  <si>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</si>
  <si>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</si>
  <si>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</si>
  <si>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</si>
  <si>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</si>
  <si>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</si>
  <si>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</si>
  <si>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</si>
  <si>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</si>
  <si>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</si>
  <si>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</si>
  <si>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</si>
  <si>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</si>
  <si>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</si>
  <si>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</si>
  <si>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</si>
  <si>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</si>
  <si>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</si>
  <si>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</si>
  <si>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</si>
  <si>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</si>
  <si>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</si>
  <si>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</si>
  <si>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</si>
  <si>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</si>
  <si>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</si>
  <si>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</si>
  <si>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</si>
  <si>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</si>
  <si>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</si>
  <si>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</si>
  <si>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</si>
  <si>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</si>
  <si>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</si>
  <si>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</si>
  <si>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</si>
  <si>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</si>
  <si>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</si>
  <si>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</si>
  <si>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</si>
  <si>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</si>
  <si>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</si>
  <si>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</si>
  <si>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</si>
  <si>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</si>
  <si>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</si>
  <si>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</si>
  <si>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</si>
  <si>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</si>
  <si>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</si>
  <si>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</si>
  <si>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</si>
  <si>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</si>
  <si>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</si>
  <si>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</si>
  <si>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</si>
  <si>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</si>
  <si>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</si>
  <si>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</si>
  <si>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</si>
  <si>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</si>
  <si>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</si>
  <si>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</si>
  <si>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</si>
  <si>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</si>
  <si>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</si>
  <si>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</si>
  <si>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</si>
  <si>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</si>
  <si>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</si>
  <si>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</si>
  <si>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</si>
  <si>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</si>
  <si>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</si>
  <si>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</si>
  <si>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</si>
  <si>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</si>
  <si>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</si>
  <si>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</si>
  <si>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</si>
  <si>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</si>
  <si>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</si>
  <si>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</si>
  <si>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</si>
  <si>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</si>
  <si>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</si>
  <si>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</si>
  <si>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</si>
  <si>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</si>
  <si>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</si>
  <si>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</si>
  <si>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</si>
  <si>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</si>
  <si>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</si>
  <si>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</si>
  <si>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</si>
  <si>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</si>
  <si>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</si>
  <si>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</si>
  <si>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</si>
  <si>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</si>
  <si>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</si>
  <si>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</si>
  <si>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</si>
  <si>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</si>
  <si>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</si>
  <si>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</si>
  <si>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</si>
  <si>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</si>
  <si>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</si>
  <si>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</si>
  <si>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</si>
  <si>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</si>
  <si>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</si>
  <si>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</si>
  <si>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</si>
  <si>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</si>
  <si>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</si>
  <si>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</si>
  <si>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</si>
  <si>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</si>
  <si>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</si>
  <si>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</si>
  <si>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</si>
  <si>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</si>
  <si>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</si>
  <si>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</si>
  <si>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</si>
  <si>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</si>
  <si>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</si>
  <si>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</si>
  <si>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</si>
  <si>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</si>
  <si>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</si>
  <si>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</si>
  <si>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</si>
  <si>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</si>
  <si>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</si>
  <si>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</si>
  <si>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</si>
  <si>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</si>
  <si>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</si>
  <si>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</si>
  <si>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</si>
  <si>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</si>
  <si>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</si>
  <si>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</si>
  <si>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</si>
  <si>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</si>
  <si>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</si>
  <si>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</si>
  <si>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</si>
  <si>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</si>
  <si>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</si>
  <si>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</si>
  <si>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</si>
  <si>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</si>
  <si>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</si>
  <si>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</si>
  <si>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</si>
  <si>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</si>
  <si>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</si>
  <si>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</si>
  <si>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</si>
  <si>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</si>
  <si>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</si>
  <si>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</si>
  <si>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</si>
  <si>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</si>
  <si>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</si>
  <si>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</si>
  <si>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</si>
  <si>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</si>
  <si>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</si>
  <si>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</si>
  <si>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</si>
  <si>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</si>
  <si>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</si>
  <si>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</si>
  <si>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</si>
  <si>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</si>
  <si>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</si>
  <si>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</si>
  <si>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</si>
  <si>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</si>
  <si>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</si>
  <si>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</si>
  <si>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</si>
  <si>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</si>
  <si>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</si>
  <si>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</si>
  <si>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</si>
  <si>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</si>
  <si>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</si>
  <si>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</si>
  <si>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</si>
  <si>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</si>
  <si>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</si>
  <si>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</si>
  <si>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</si>
  <si>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</si>
  <si>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</si>
  <si>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</si>
  <si>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</si>
  <si>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</si>
  <si>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</si>
  <si>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</si>
  <si>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</si>
  <si>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</si>
  <si>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</si>
  <si>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</si>
  <si>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</si>
  <si>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</si>
  <si>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</si>
  <si>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</si>
  <si>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</si>
  <si>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</si>
  <si>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</si>
  <si>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</si>
  <si>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</si>
  <si>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</si>
  <si>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</si>
  <si>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</si>
  <si>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</si>
  <si>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</si>
  <si>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</si>
  <si>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</si>
  <si>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</si>
  <si>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</si>
  <si>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</si>
  <si>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</si>
  <si>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</si>
  <si>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</si>
  <si>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</si>
  <si>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</si>
  <si>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</si>
  <si>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</si>
  <si>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</si>
  <si>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</si>
  <si>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</si>
  <si>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</si>
  <si>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</si>
  <si>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</si>
  <si>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</si>
  <si>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</si>
  <si>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</si>
  <si>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</si>
  <si>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</si>
  <si>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</si>
  <si>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</si>
  <si>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</si>
  <si>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</si>
  <si>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</si>
  <si>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</si>
  <si>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</si>
  <si>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</si>
  <si>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</si>
  <si>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</si>
  <si>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</si>
  <si>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</si>
  <si>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</si>
  <si>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</si>
  <si>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</si>
  <si>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</si>
  <si>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</si>
  <si>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</si>
  <si>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</si>
  <si>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</si>
  <si>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</si>
  <si>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</si>
  <si>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</si>
  <si>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</si>
  <si>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</si>
  <si>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</si>
  <si>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</si>
  <si>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</si>
  <si>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</si>
  <si>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</si>
  <si>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</si>
  <si>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</si>
  <si>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</si>
  <si>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</si>
  <si>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</si>
  <si>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</si>
  <si>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</si>
  <si>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</si>
  <si>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</si>
  <si>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</si>
  <si>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</si>
  <si>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</si>
  <si>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</si>
  <si>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</si>
  <si>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</si>
  <si>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</si>
  <si>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</si>
  <si>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</si>
  <si>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</si>
  <si>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</si>
  <si>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</si>
  <si>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</si>
  <si>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</si>
  <si>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</si>
  <si>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</si>
  <si>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</si>
  <si>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</si>
  <si>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</si>
  <si>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</si>
  <si>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</si>
  <si>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</si>
  <si>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</si>
  <si>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</si>
  <si>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</si>
  <si>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</si>
  <si>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</si>
  <si>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</si>
  <si>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</si>
  <si>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</si>
  <si>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</si>
  <si>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</si>
  <si>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</si>
  <si>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</si>
  <si>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</si>
  <si>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</si>
  <si>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</si>
  <si>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</si>
  <si>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</si>
  <si>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</si>
  <si>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</si>
  <si>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</si>
  <si>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</si>
  <si>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</si>
  <si>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</si>
  <si>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</si>
  <si>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</si>
  <si>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</si>
  <si>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</si>
  <si>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</si>
  <si>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</si>
  <si>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</si>
  <si>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</si>
  <si>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</si>
  <si>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</si>
  <si>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</si>
  <si>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</si>
  <si>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</si>
  <si>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</si>
  <si>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</si>
  <si>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</si>
  <si>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</si>
  <si>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</si>
  <si>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</si>
  <si>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</si>
  <si>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</si>
  <si>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</si>
  <si>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</si>
  <si>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</si>
  <si>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</si>
  <si>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</si>
  <si>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</si>
  <si>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</si>
  <si>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</si>
  <si>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</si>
  <si>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</si>
  <si>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</si>
  <si>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</si>
  <si>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</si>
  <si>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</si>
  <si>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</si>
  <si>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</si>
  <si>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</si>
  <si>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</si>
  <si>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</si>
  <si>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</si>
  <si>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</si>
  <si>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</si>
  <si>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</si>
  <si>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</si>
  <si>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</si>
  <si>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</si>
  <si>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</si>
  <si>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</si>
  <si>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</si>
  <si>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</si>
  <si>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</si>
  <si>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</si>
  <si>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</si>
  <si>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</si>
  <si>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</si>
  <si>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</si>
  <si>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</si>
  <si>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</si>
  <si>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</si>
  <si>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</si>
  <si>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</si>
  <si>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</si>
  <si>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</si>
  <si>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</si>
  <si>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</si>
  <si>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</si>
  <si>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</si>
  <si>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</si>
  <si>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</si>
  <si>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</si>
  <si>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</si>
  <si>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</si>
  <si>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</si>
  <si>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</si>
  <si>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</si>
  <si>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</si>
  <si>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</si>
  <si>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</si>
  <si>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</si>
  <si>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</si>
  <si>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</si>
  <si>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</si>
  <si>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</si>
  <si>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</si>
  <si>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</si>
  <si>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</si>
  <si>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</si>
  <si>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</si>
  <si>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</si>
  <si>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</si>
  <si>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</si>
  <si>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</si>
  <si>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</si>
  <si>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</si>
  <si>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</si>
  <si>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</si>
  <si>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</si>
  <si>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</si>
  <si>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</si>
  <si>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</si>
  <si>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</si>
  <si>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</si>
  <si>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</si>
  <si>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</si>
  <si>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</si>
  <si>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</si>
  <si>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</si>
  <si>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</si>
  <si>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</si>
  <si>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</si>
  <si>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</si>
  <si>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</si>
  <si>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</si>
  <si>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</si>
  <si>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</si>
  <si>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</si>
  <si>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</si>
  <si>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</si>
  <si>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</si>
  <si>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</si>
  <si>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</si>
  <si>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</si>
  <si>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</si>
  <si>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</si>
  <si>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</si>
  <si>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</si>
  <si>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</si>
  <si>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</si>
  <si>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</si>
  <si>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</si>
  <si>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</si>
  <si>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</si>
  <si>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</si>
  <si>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</si>
  <si>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</si>
  <si>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</si>
  <si>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</si>
  <si>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</si>
  <si>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</si>
  <si>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</si>
  <si>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</si>
  <si>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</si>
  <si>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</si>
  <si>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</si>
  <si>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</si>
  <si>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</si>
  <si>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</si>
  <si>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</si>
  <si>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</si>
  <si>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</si>
  <si>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</si>
  <si>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</si>
  <si>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</si>
  <si>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</si>
  <si>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</si>
  <si>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</si>
  <si>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</si>
  <si>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</si>
  <si>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</si>
  <si>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</si>
  <si>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</si>
  <si>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</si>
  <si>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</si>
  <si>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</si>
  <si>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</si>
  <si>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</si>
  <si>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</si>
  <si>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</si>
  <si>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</si>
  <si>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</si>
  <si>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</si>
  <si>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</si>
  <si>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</si>
  <si>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</si>
  <si>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</si>
  <si>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</si>
  <si>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</si>
  <si>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</si>
  <si>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</si>
  <si>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</si>
  <si>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</si>
  <si>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</si>
  <si>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</si>
  <si>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</si>
  <si>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</si>
  <si>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</si>
  <si>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</si>
  <si>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</si>
  <si>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</si>
  <si>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</si>
  <si>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</si>
  <si>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</si>
  <si>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</si>
  <si>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</si>
  <si>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</si>
  <si>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</si>
  <si>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</si>
  <si>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</si>
  <si>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</si>
  <si>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</si>
  <si>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</si>
  <si>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</si>
  <si>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</si>
  <si>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</si>
  <si>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</si>
  <si>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</si>
  <si>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</si>
  <si>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</si>
  <si>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</si>
  <si>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</si>
  <si>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</si>
  <si>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</si>
  <si>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</si>
  <si>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</si>
  <si>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</si>
  <si>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</si>
  <si>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</si>
  <si>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</si>
  <si>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</si>
  <si>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</si>
  <si>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</si>
  <si>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</si>
  <si>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</si>
  <si>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</si>
  <si>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</si>
  <si>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</si>
  <si>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</si>
  <si>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</si>
  <si>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</si>
  <si>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</si>
  <si>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</si>
  <si>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</si>
  <si>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</si>
  <si>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</si>
  <si>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</si>
  <si>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</si>
  <si>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</si>
  <si>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</si>
  <si>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</si>
  <si>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</si>
  <si>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</si>
  <si>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</si>
  <si>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</si>
  <si>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</si>
  <si>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</si>
  <si>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</si>
  <si>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</si>
  <si>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</si>
  <si>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</si>
  <si>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</si>
  <si>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</si>
  <si>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</si>
  <si>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</si>
  <si>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</si>
  <si>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</si>
  <si>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</si>
  <si>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</si>
  <si>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</si>
  <si>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</si>
  <si>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</si>
  <si>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</si>
  <si>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</si>
  <si>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</si>
  <si>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</si>
  <si>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</si>
  <si>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</si>
  <si>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</si>
  <si>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</si>
  <si>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</si>
  <si>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</si>
  <si>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</si>
  <si>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</si>
  <si>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</si>
  <si>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</si>
  <si>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</si>
  <si>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</si>
  <si>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</si>
  <si>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</si>
  <si>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</si>
  <si>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</si>
  <si>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</si>
  <si>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</si>
  <si>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</si>
  <si>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</si>
  <si>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</si>
  <si>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</si>
  <si>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</si>
  <si>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</si>
  <si>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</si>
  <si>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</si>
  <si>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</si>
  <si>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</si>
  <si>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</si>
  <si>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</si>
  <si>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</si>
  <si>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</si>
  <si>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</si>
  <si>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</si>
  <si>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</si>
  <si>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</si>
  <si>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</si>
  <si>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</si>
  <si>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</si>
  <si>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</si>
  <si>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</si>
  <si>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</si>
  <si>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</si>
  <si>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</si>
  <si>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</si>
  <si>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</si>
  <si>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</si>
  <si>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</si>
  <si>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</si>
  <si>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</si>
  <si>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</si>
  <si>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</si>
  <si>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</si>
  <si>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</si>
  <si>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</si>
  <si>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</si>
  <si>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</si>
  <si>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</si>
  <si>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</si>
  <si>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</si>
  <si>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</si>
  <si>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</si>
  <si>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</si>
  <si>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</si>
  <si>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</si>
  <si>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</si>
  <si>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</si>
  <si>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</si>
  <si>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</si>
  <si>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</si>
  <si>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</si>
  <si>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</si>
  <si>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</si>
  <si>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</si>
  <si>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</si>
  <si>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</si>
  <si>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</si>
  <si>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</si>
  <si>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</si>
  <si>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</si>
  <si>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</si>
  <si>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</si>
  <si>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</si>
  <si>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</si>
  <si>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</si>
  <si>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</si>
  <si>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</si>
  <si>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</si>
  <si>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</si>
  <si>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</si>
  <si>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</si>
  <si>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</si>
  <si>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</si>
  <si>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</si>
  <si>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</si>
  <si>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</si>
  <si>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</si>
  <si>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</si>
  <si>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</si>
  <si>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</si>
  <si>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</si>
  <si>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</si>
  <si>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</si>
  <si>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</si>
  <si>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</si>
  <si>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</si>
  <si>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</si>
  <si>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</si>
  <si>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</si>
  <si>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</si>
  <si>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</si>
  <si>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</si>
  <si>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</si>
  <si>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</si>
  <si>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</si>
  <si>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</si>
  <si>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</si>
  <si>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</si>
  <si>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</si>
  <si>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</si>
  <si>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</si>
  <si>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</si>
  <si>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</si>
  <si>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</si>
  <si>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</si>
  <si>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</si>
  <si>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</si>
  <si>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</si>
  <si>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</si>
  <si>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</si>
  <si>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</si>
  <si>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</si>
  <si>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</si>
  <si>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</si>
  <si>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</si>
  <si>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</si>
  <si>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</si>
  <si>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</si>
  <si>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</si>
  <si>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</si>
  <si>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</si>
  <si>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</si>
  <si>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</si>
  <si>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</si>
  <si>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</si>
  <si>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</si>
  <si>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</si>
  <si>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</si>
  <si>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</si>
  <si>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</si>
  <si>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</si>
  <si>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</si>
  <si>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</si>
  <si>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</si>
  <si>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</si>
  <si>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</si>
  <si>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</si>
  <si>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</si>
  <si>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</si>
  <si>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</si>
  <si>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</si>
  <si>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</si>
  <si>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</si>
  <si>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</si>
  <si>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</si>
  <si>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</si>
  <si>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</si>
  <si>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</si>
  <si>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</si>
  <si>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</si>
  <si>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</si>
  <si>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</si>
  <si>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</si>
  <si>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</si>
  <si>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</si>
  <si>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</si>
  <si>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</si>
  <si>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</si>
  <si>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</si>
  <si>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</si>
  <si>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</si>
  <si>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</si>
  <si>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</si>
  <si>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</si>
  <si>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</si>
  <si>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</si>
  <si>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</si>
  <si>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</si>
  <si>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</si>
  <si>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</si>
  <si>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</si>
  <si>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</si>
  <si>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</si>
  <si>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</si>
  <si>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</si>
  <si>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</si>
  <si>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</si>
  <si>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</si>
  <si>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</si>
  <si>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</si>
  <si>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</si>
  <si>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</si>
  <si>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</si>
  <si>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</si>
  <si>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</si>
  <si>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</si>
  <si>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</si>
  <si>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</si>
  <si>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</si>
  <si>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</si>
  <si>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</si>
  <si>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</si>
  <si>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</si>
  <si>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</si>
  <si>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</si>
  <si>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</si>
  <si>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</si>
  <si>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</si>
  <si>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</si>
  <si>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</si>
  <si>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</si>
  <si>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</si>
  <si>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</si>
  <si>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</si>
  <si>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</si>
  <si>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</si>
  <si>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</si>
  <si>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</si>
  <si>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</si>
  <si>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</si>
  <si>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</si>
  <si>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</si>
  <si>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</si>
  <si>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</si>
  <si>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</si>
  <si>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</si>
  <si>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</si>
  <si>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</si>
  <si>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</si>
  <si>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</si>
  <si>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</si>
  <si>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</si>
  <si>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</si>
  <si>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</si>
  <si>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</si>
  <si>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</si>
  <si>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</si>
  <si>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</si>
  <si>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</si>
  <si>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</si>
  <si>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</si>
  <si>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</si>
  <si>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</si>
  <si>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</si>
  <si>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</si>
  <si>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</si>
  <si>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</si>
  <si>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</si>
  <si>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</si>
  <si>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</si>
  <si>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</si>
  <si>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</si>
  <si>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</si>
  <si>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</si>
  <si>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</si>
  <si>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</si>
  <si>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</si>
  <si>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</si>
  <si>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</si>
  <si>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</si>
  <si>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</si>
  <si>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</si>
  <si>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</si>
  <si>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</si>
  <si>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</si>
  <si>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</si>
  <si>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</si>
  <si>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</si>
  <si>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</si>
  <si>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</si>
  <si>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</si>
  <si>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</si>
  <si>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</si>
  <si>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</si>
  <si>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</si>
  <si>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</si>
  <si>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</si>
  <si>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</si>
  <si>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</si>
  <si>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</si>
  <si>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</si>
  <si>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</si>
  <si>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</si>
  <si>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</si>
  <si>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</si>
  <si>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</si>
  <si>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</si>
  <si>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</si>
  <si>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</si>
  <si>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</si>
  <si>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</si>
  <si>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</si>
  <si>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</si>
  <si>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</si>
  <si>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</si>
  <si>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</si>
  <si>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</si>
  <si>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</si>
  <si>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</si>
  <si>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</si>
  <si>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</si>
  <si>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</si>
  <si>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</si>
  <si>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</si>
  <si>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</si>
  <si>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</si>
  <si>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</si>
  <si>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</si>
  <si>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</si>
  <si>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</si>
  <si>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</si>
  <si>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</si>
  <si>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</si>
  <si>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</si>
  <si>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</si>
  <si>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</si>
  <si>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</si>
  <si>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</si>
  <si>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</si>
  <si>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</si>
  <si>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</si>
  <si>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</si>
  <si>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</si>
  <si>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</si>
  <si>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</si>
  <si>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</si>
  <si>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</si>
  <si>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</si>
  <si>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</si>
  <si>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</si>
  <si>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</si>
  <si>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</si>
  <si>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</si>
  <si>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</si>
  <si>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</si>
  <si>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</si>
  <si>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</si>
  <si>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</si>
  <si>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</si>
  <si>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</si>
  <si>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</si>
  <si>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</si>
  <si>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</si>
  <si>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</si>
  <si>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</si>
  <si>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</si>
  <si>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</si>
  <si>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</si>
  <si>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</si>
  <si>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</si>
  <si>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</si>
  <si>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</si>
  <si>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</si>
  <si>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</si>
  <si>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</si>
  <si>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</si>
  <si>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</si>
  <si>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</si>
  <si>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</si>
  <si>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</si>
  <si>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</si>
  <si>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</si>
  <si>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</si>
  <si>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</si>
  <si>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</si>
  <si>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</si>
  <si>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</si>
  <si>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</si>
  <si>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</si>
  <si>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</si>
  <si>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</si>
  <si>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</si>
  <si>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</si>
  <si>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</si>
  <si>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</si>
  <si>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</si>
  <si>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</si>
  <si>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</si>
  <si>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</si>
  <si>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</si>
  <si>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</si>
  <si>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</si>
  <si>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</si>
  <si>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</si>
  <si>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</si>
  <si>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</si>
  <si>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</si>
  <si>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</si>
  <si>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</si>
  <si>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</si>
  <si>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</si>
  <si>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</si>
  <si>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</si>
  <si>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</si>
  <si>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</si>
  <si>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</si>
  <si>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</si>
  <si>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</si>
  <si>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</si>
  <si>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</si>
  <si>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</si>
  <si>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</si>
  <si>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</si>
  <si>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</si>
  <si>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</si>
  <si>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</si>
  <si>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</si>
  <si>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</si>
  <si>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</si>
  <si>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</si>
  <si>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</si>
  <si>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</si>
  <si>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</si>
  <si>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</si>
  <si>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</si>
  <si>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</si>
  <si>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</si>
  <si>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</si>
  <si>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</si>
  <si>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</si>
  <si>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</si>
  <si>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</si>
  <si>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</si>
  <si>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</si>
  <si>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</si>
  <si>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</si>
  <si>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</si>
  <si>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</si>
  <si>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</si>
  <si>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</si>
  <si>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</si>
  <si>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</si>
  <si>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</si>
  <si>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</si>
  <si>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</si>
  <si>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</si>
  <si>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</si>
  <si>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</si>
  <si>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</si>
  <si>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</si>
  <si>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</si>
  <si>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</si>
  <si>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</si>
  <si>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</si>
  <si>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</si>
  <si>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</si>
  <si>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</si>
  <si>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</si>
  <si>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</si>
  <si>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</si>
  <si>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</si>
  <si>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</si>
  <si>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</si>
  <si>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</si>
  <si>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</si>
  <si>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</si>
  <si>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</si>
  <si>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</si>
  <si>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</si>
  <si>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</si>
  <si>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</si>
  <si>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</si>
  <si>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</si>
  <si>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</si>
  <si>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</si>
  <si>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</si>
  <si>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</si>
  <si>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</si>
  <si>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</si>
  <si>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</si>
  <si>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</si>
  <si>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</si>
  <si>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</si>
  <si>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</si>
  <si>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</si>
  <si>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</si>
  <si>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</si>
  <si>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</si>
  <si>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</si>
  <si>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</si>
  <si>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</si>
  <si>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</si>
  <si>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</si>
  <si>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</si>
  <si>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</si>
  <si>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</si>
  <si>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</si>
  <si>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</si>
  <si>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</si>
  <si>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</si>
  <si>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</si>
  <si>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</si>
  <si>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</si>
  <si>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</si>
  <si>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</si>
  <si>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</si>
  <si>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</si>
  <si>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</si>
  <si>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</si>
  <si>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</si>
  <si>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</si>
  <si>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</si>
  <si>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</si>
  <si>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</si>
  <si>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</si>
  <si>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</si>
  <si>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</si>
  <si>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</si>
  <si>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</si>
  <si>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</si>
  <si>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</si>
  <si>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</si>
  <si>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</si>
  <si>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</si>
  <si>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</si>
  <si>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</si>
  <si>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</si>
  <si>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</si>
  <si>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</si>
  <si>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</si>
  <si>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</si>
  <si>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</si>
  <si>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</si>
  <si>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</si>
  <si>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</si>
  <si>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</si>
  <si>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</si>
  <si>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</si>
  <si>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</si>
  <si>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</si>
  <si>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</si>
  <si>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</si>
  <si>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</si>
  <si>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</si>
  <si>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</si>
  <si>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</si>
  <si>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</si>
  <si>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</si>
  <si>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</si>
  <si>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</si>
  <si>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</si>
  <si>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</si>
  <si>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</si>
  <si>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</si>
  <si>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</si>
  <si>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</si>
  <si>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</si>
  <si>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</si>
  <si>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</si>
  <si>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</si>
  <si>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</si>
  <si>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</si>
  <si>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</si>
  <si>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</si>
  <si>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</si>
  <si>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</si>
  <si>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</si>
  <si>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</si>
  <si>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</si>
  <si>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</si>
  <si>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</si>
  <si>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</si>
  <si>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</si>
  <si>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</si>
  <si>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</si>
  <si>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</si>
  <si>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</si>
  <si>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</si>
  <si>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</si>
  <si>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</si>
  <si>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</si>
  <si>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</si>
  <si>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</si>
  <si>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</si>
  <si>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</si>
  <si>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</si>
  <si>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</si>
  <si>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</si>
  <si>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</si>
  <si>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</si>
  <si>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</si>
  <si>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</si>
  <si>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</si>
  <si>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</si>
  <si>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</si>
  <si>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</si>
  <si>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</si>
  <si>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</si>
  <si>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</si>
  <si>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</si>
  <si>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</si>
  <si>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</si>
  <si>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</si>
  <si>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</si>
  <si>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</si>
  <si>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</si>
  <si>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</si>
  <si>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</si>
  <si>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</si>
  <si>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</si>
  <si>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</si>
  <si>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</si>
  <si>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</si>
  <si>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</si>
  <si>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</si>
  <si>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</si>
  <si>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</si>
  <si>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</si>
  <si>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</si>
  <si>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</si>
  <si>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</si>
  <si>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</si>
  <si>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</si>
  <si>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</si>
  <si>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</si>
  <si>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</si>
  <si>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</si>
  <si>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</si>
  <si>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</si>
  <si>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</si>
  <si>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</si>
  <si>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</si>
  <si>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</si>
  <si>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</si>
  <si>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</si>
  <si>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</si>
  <si>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</si>
  <si>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</si>
  <si>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</si>
  <si>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</si>
  <si>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</si>
  <si>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</si>
  <si>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</si>
  <si>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</si>
  <si>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</si>
  <si>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</si>
  <si>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</si>
  <si>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</si>
  <si>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</si>
  <si>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</si>
  <si>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</si>
  <si>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</si>
  <si>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</si>
  <si>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</si>
  <si>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</si>
  <si>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</si>
  <si>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</si>
  <si>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</si>
  <si>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</si>
  <si>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</si>
  <si>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</si>
  <si>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</si>
  <si>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</si>
  <si>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</si>
  <si>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</si>
  <si>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</si>
  <si>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</si>
  <si>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</si>
  <si>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</si>
  <si>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</si>
  <si>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</si>
  <si>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</si>
  <si>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</si>
  <si>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</si>
  <si>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</si>
  <si>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</si>
  <si>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</si>
  <si>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</si>
  <si>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</si>
  <si>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</si>
  <si>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</si>
  <si>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</si>
  <si>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</si>
  <si>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</si>
  <si>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</si>
  <si>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</si>
  <si>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</si>
  <si>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</si>
  <si>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</si>
  <si>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</si>
  <si>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</si>
  <si>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</si>
  <si>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</si>
  <si>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</si>
  <si>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</si>
  <si>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</si>
  <si>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</si>
  <si>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</si>
  <si>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</si>
  <si>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</si>
  <si>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</si>
  <si>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</si>
  <si>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</si>
  <si>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</si>
  <si>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</si>
  <si>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</si>
  <si>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</si>
  <si>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</si>
  <si>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</si>
  <si>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</si>
  <si>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</si>
  <si>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</si>
  <si>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</si>
  <si>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</si>
  <si>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</si>
  <si>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</si>
  <si>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</si>
  <si>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</si>
  <si>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</si>
  <si>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</si>
  <si>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</si>
  <si>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</si>
  <si>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</si>
  <si>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</si>
  <si>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</si>
  <si>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</si>
  <si>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</si>
  <si>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</si>
  <si>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</si>
  <si>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</si>
  <si>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</si>
  <si>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</si>
  <si>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</si>
  <si>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</si>
  <si>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</si>
  <si>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</si>
  <si>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</si>
  <si>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</si>
  <si>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</si>
  <si>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</si>
  <si>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</si>
  <si>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</si>
  <si>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</si>
  <si>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</si>
  <si>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</si>
  <si>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</si>
  <si>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</si>
  <si>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</si>
  <si>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</si>
  <si>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</si>
  <si>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</si>
  <si>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</si>
  <si>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</si>
  <si>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</si>
  <si>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</si>
  <si>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</si>
  <si>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</si>
  <si>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</si>
  <si>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</si>
  <si>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</si>
  <si>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</si>
  <si>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</si>
  <si>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</si>
  <si>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</si>
  <si>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</si>
  <si>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</si>
  <si>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</si>
  <si>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</si>
  <si>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</si>
  <si>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</si>
  <si>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</si>
  <si>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</si>
  <si>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</si>
  <si>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</si>
  <si>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</si>
  <si>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</si>
  <si>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</si>
  <si>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</si>
  <si>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</si>
  <si>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</si>
  <si>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</si>
  <si>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</si>
  <si>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</si>
  <si>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</si>
  <si>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</si>
  <si>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</si>
  <si>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</si>
  <si>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</si>
  <si>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</si>
  <si>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</si>
  <si>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</si>
  <si>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</si>
  <si>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</si>
  <si>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</si>
  <si>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</si>
  <si>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</si>
  <si>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</si>
  <si>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</si>
  <si>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</si>
  <si>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</si>
  <si>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</si>
  <si>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</si>
  <si>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</si>
  <si>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</si>
  <si>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</si>
  <si>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</si>
  <si>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</si>
  <si>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</si>
  <si>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</si>
  <si>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</si>
  <si>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</si>
  <si>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</si>
  <si>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</si>
  <si>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</si>
  <si>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</si>
  <si>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</si>
  <si>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</si>
  <si>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</si>
  <si>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</si>
  <si>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</si>
  <si>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</si>
  <si>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</si>
  <si>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</si>
  <si>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</si>
  <si>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</si>
  <si>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</si>
  <si>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</si>
  <si>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</si>
  <si>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</si>
  <si>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</si>
  <si>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</si>
  <si>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</si>
  <si>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</si>
  <si>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</si>
  <si>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</si>
  <si>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</si>
  <si>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</si>
  <si>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</si>
  <si>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</si>
  <si>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</si>
  <si>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</si>
  <si>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</si>
  <si>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</si>
  <si>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</si>
  <si>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</si>
  <si>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</si>
  <si>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</si>
  <si>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</si>
  <si>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</si>
  <si>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</si>
  <si>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</si>
  <si>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</si>
  <si>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</si>
  <si>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</si>
  <si>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</si>
  <si>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</si>
  <si>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</si>
  <si>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</si>
  <si>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</si>
  <si>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</si>
  <si>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</si>
  <si>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</si>
  <si>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</si>
  <si>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</si>
  <si>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</si>
  <si>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</si>
  <si>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</si>
  <si>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</si>
  <si>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</si>
  <si>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</si>
  <si>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</si>
  <si>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</si>
  <si>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</si>
  <si>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</si>
  <si>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</si>
  <si>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</si>
  <si>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</si>
  <si>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</si>
  <si>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</si>
  <si>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</si>
  <si>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</si>
  <si>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</si>
  <si>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</si>
  <si>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</si>
  <si>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</si>
  <si>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</si>
  <si>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</si>
  <si>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</si>
  <si>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</si>
  <si>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</si>
  <si>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</si>
  <si>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</si>
  <si>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</si>
  <si>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</si>
  <si>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</si>
  <si>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</si>
  <si>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</si>
  <si>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</si>
  <si>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</si>
  <si>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</si>
  <si>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</si>
  <si>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</si>
  <si>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</si>
  <si>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</si>
  <si>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</si>
  <si>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</si>
  <si>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</si>
  <si>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</si>
  <si>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</si>
  <si>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</si>
  <si>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</si>
  <si>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</si>
  <si>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</si>
  <si>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</si>
  <si>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</si>
  <si>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</si>
  <si>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</si>
  <si>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</si>
  <si>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</si>
  <si>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</si>
  <si>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</si>
  <si>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</si>
  <si>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</si>
  <si>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</si>
  <si>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</si>
  <si>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</si>
  <si>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</si>
  <si>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</si>
  <si>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</si>
  <si>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</si>
  <si>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</si>
  <si>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</si>
  <si>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</si>
  <si>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</si>
  <si>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</si>
  <si>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</si>
  <si>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</si>
  <si>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</si>
  <si>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</si>
  <si>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</si>
  <si>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</si>
  <si>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</si>
  <si>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</si>
  <si>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</si>
  <si>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</si>
  <si>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</si>
  <si>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</si>
  <si>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</si>
  <si>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</si>
  <si>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</si>
  <si>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</si>
  <si>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</si>
  <si>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</si>
  <si>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</si>
  <si>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</si>
  <si>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</si>
  <si>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</si>
  <si>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</si>
  <si>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</si>
  <si>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</si>
  <si>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</si>
  <si>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</si>
  <si>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</si>
  <si>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</si>
  <si>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</si>
  <si>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</si>
  <si>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</si>
  <si>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</si>
  <si>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</si>
  <si>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</si>
  <si>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</si>
  <si>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</si>
  <si>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</si>
  <si>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</si>
  <si>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</si>
  <si>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</si>
  <si>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</si>
  <si>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</si>
  <si>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</si>
  <si>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</si>
  <si>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</si>
  <si>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</si>
  <si>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</si>
  <si>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</si>
  <si>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</si>
  <si>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</si>
  <si>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</si>
  <si>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</si>
  <si>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</si>
  <si>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</si>
  <si>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</si>
  <si>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</si>
  <si>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</si>
  <si>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</si>
  <si>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</si>
  <si>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</si>
  <si>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</si>
  <si>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</si>
  <si>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</si>
  <si>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</si>
  <si>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</si>
  <si>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</si>
  <si>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</si>
  <si>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</si>
  <si>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</si>
  <si>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</si>
  <si>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</si>
  <si>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</si>
  <si>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</si>
  <si>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</si>
  <si>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</si>
  <si>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</si>
  <si>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</si>
  <si>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</si>
  <si>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</si>
  <si>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</si>
  <si>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</si>
  <si>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</si>
  <si>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</si>
  <si>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</si>
  <si>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</si>
  <si>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</si>
  <si>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</si>
  <si>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</si>
  <si>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</si>
  <si>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</si>
  <si>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</si>
  <si>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</si>
  <si>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</si>
  <si>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</si>
  <si>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</si>
  <si>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</si>
  <si>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</si>
  <si>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</si>
  <si>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</si>
  <si>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</si>
  <si>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</si>
  <si>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</si>
  <si>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</si>
  <si>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</si>
  <si>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</si>
  <si>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</si>
  <si>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</si>
  <si>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</si>
  <si>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</si>
  <si>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</si>
  <si>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</si>
  <si>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</si>
  <si>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</si>
  <si>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</si>
  <si>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</si>
  <si>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</si>
  <si>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</si>
  <si>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</si>
  <si>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</si>
  <si>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</si>
  <si>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</si>
  <si>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</si>
  <si>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</si>
  <si>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</si>
  <si>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</si>
  <si>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</si>
  <si>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</si>
  <si>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</si>
  <si>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</si>
  <si>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</si>
  <si>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</si>
  <si>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</si>
  <si>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</si>
  <si>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</si>
  <si>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</si>
  <si>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</si>
  <si>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</si>
  <si>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</si>
  <si>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</si>
  <si>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</si>
  <si>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</si>
  <si>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</si>
  <si>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</si>
  <si>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</si>
  <si>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</si>
  <si>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</si>
  <si>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</si>
  <si>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</si>
  <si>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</si>
  <si>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</si>
  <si>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</si>
  <si>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</si>
  <si>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</si>
  <si>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</si>
  <si>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</si>
  <si>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</si>
  <si>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</si>
  <si>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</si>
  <si>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</si>
  <si>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</si>
  <si>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</si>
  <si>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</si>
  <si>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</si>
  <si>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</si>
  <si>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</si>
  <si>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</si>
  <si>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</si>
  <si>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</si>
  <si>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</si>
  <si>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</si>
  <si>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</si>
  <si>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</si>
  <si>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</si>
  <si>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</si>
  <si>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</si>
  <si>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</si>
  <si>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</si>
  <si>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</si>
  <si>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</si>
  <si>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</si>
  <si>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</si>
  <si>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</si>
  <si>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</si>
  <si>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</si>
  <si>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</si>
  <si>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</si>
  <si>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</si>
  <si>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</si>
  <si>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</si>
  <si>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</si>
  <si>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</si>
  <si>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</si>
  <si>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</si>
  <si>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</si>
  <si>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</si>
  <si>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</si>
  <si>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</si>
  <si>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</si>
  <si>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</si>
  <si>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</si>
  <si>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</si>
  <si>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</si>
  <si>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</si>
  <si>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</si>
  <si>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</si>
  <si>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</si>
  <si>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</si>
  <si>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</si>
  <si>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</si>
  <si>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</si>
  <si>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</si>
  <si>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</si>
  <si>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</si>
  <si>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</si>
  <si>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</si>
  <si>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</si>
  <si>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</si>
  <si>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</si>
  <si>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</si>
  <si>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</si>
  <si>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</si>
  <si>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</si>
  <si>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</si>
  <si>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</si>
  <si>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</si>
  <si>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</si>
  <si>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</si>
  <si>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</si>
  <si>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</si>
  <si>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</si>
  <si>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</si>
  <si>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</si>
  <si>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</si>
  <si>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</si>
  <si>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</si>
  <si>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</si>
  <si>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</si>
  <si>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</si>
  <si>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</si>
  <si>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</si>
  <si>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</si>
  <si>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</si>
  <si>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</si>
  <si>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</si>
  <si>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</si>
  <si>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</si>
  <si>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</si>
  <si>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</si>
  <si>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</si>
  <si>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</si>
  <si>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</si>
  <si>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</si>
  <si>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</si>
  <si>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</si>
  <si>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</si>
  <si>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</si>
  <si>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</si>
  <si>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</si>
  <si>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</si>
  <si>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</si>
  <si>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</si>
  <si>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</si>
  <si>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</si>
  <si>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</si>
  <si>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</si>
  <si>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</si>
  <si>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</si>
  <si>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</si>
  <si>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</si>
  <si>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</si>
  <si>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</si>
  <si>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</si>
  <si>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</si>
  <si>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</si>
  <si>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</si>
  <si>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</si>
  <si>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</si>
  <si>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</si>
  <si>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</si>
  <si>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</si>
  <si>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</si>
  <si>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</si>
  <si>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</si>
  <si>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</si>
  <si>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</si>
  <si>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</si>
  <si>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</si>
  <si>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</si>
  <si>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</si>
  <si>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</si>
  <si>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</si>
  <si>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</si>
  <si>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</si>
  <si>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</si>
  <si>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</si>
  <si>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</si>
  <si>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</si>
  <si>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</si>
  <si>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</si>
  <si>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</si>
  <si>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</si>
  <si>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</si>
  <si>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</si>
  <si>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</si>
  <si>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</si>
  <si>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</si>
  <si>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</si>
  <si>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</si>
  <si>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</si>
  <si>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</si>
  <si>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</si>
  <si>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</si>
  <si>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</si>
  <si>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</si>
  <si>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</si>
  <si>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</si>
  <si>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</si>
  <si>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</si>
  <si>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</si>
  <si>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</si>
  <si>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</si>
  <si>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</si>
  <si>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</si>
  <si>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</si>
  <si>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</si>
  <si>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</si>
  <si>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</si>
  <si>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</si>
  <si>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</si>
  <si>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</si>
  <si>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</si>
  <si>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</si>
  <si>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</si>
  <si>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</si>
  <si>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</si>
  <si>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</si>
  <si>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</si>
  <si>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</si>
  <si>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</si>
  <si>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</si>
  <si>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</si>
  <si>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</si>
  <si>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</si>
  <si>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</si>
  <si>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</si>
  <si>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</si>
  <si>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</si>
  <si>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</si>
  <si>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</si>
  <si>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</si>
  <si>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</si>
  <si>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</si>
  <si>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</si>
  <si>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</si>
  <si>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</si>
  <si>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</si>
  <si>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</si>
  <si>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</si>
  <si>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</si>
  <si>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</si>
  <si>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</si>
  <si>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</si>
  <si>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</si>
  <si>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</si>
  <si>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</si>
  <si>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</si>
  <si>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</si>
  <si>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</si>
  <si>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</si>
  <si>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</si>
  <si>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</si>
  <si>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</si>
  <si>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</si>
  <si>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</si>
  <si>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</si>
  <si>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</si>
  <si>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</si>
  <si>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</si>
  <si>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</si>
  <si>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</si>
  <si>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</si>
  <si>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</si>
  <si>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</si>
  <si>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</si>
  <si>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</si>
  <si>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</si>
  <si>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</si>
  <si>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</si>
  <si>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</si>
  <si>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</si>
  <si>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</si>
  <si>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</si>
  <si>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</si>
  <si>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</si>
  <si>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</si>
  <si>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</si>
  <si>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</si>
  <si>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</si>
  <si>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</si>
  <si>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</si>
  <si>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</si>
  <si>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</si>
  <si>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</si>
  <si>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</si>
  <si>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</si>
  <si>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</si>
  <si>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</si>
  <si>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</si>
  <si>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</si>
  <si>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</si>
  <si>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</si>
  <si>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</si>
  <si>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</si>
  <si>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</si>
  <si>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</si>
  <si>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</si>
  <si>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</si>
  <si>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</si>
  <si>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</si>
  <si>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</si>
  <si>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</si>
  <si>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</si>
  <si>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</si>
  <si>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</si>
  <si>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</si>
  <si>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</si>
  <si>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</si>
  <si>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</si>
  <si>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</si>
  <si>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</si>
  <si>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</si>
  <si>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</si>
  <si>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</si>
  <si>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</si>
  <si>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</si>
  <si>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</si>
  <si>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</si>
  <si>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</si>
  <si>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</si>
  <si>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</si>
  <si>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</si>
  <si>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</si>
  <si>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</si>
  <si>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</si>
  <si>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</si>
  <si>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</si>
  <si>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</si>
  <si>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</si>
  <si>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</si>
  <si>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</si>
  <si>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</si>
  <si>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</si>
  <si>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</si>
  <si>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</si>
  <si>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</si>
  <si>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</si>
  <si>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</si>
  <si>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</si>
  <si>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</si>
  <si>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</si>
  <si>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</si>
  <si>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</si>
  <si>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</si>
  <si>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</si>
  <si>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</si>
  <si>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</si>
  <si>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</si>
  <si>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</si>
  <si>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</si>
  <si>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</si>
  <si>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</si>
  <si>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</si>
  <si>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</si>
  <si>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</si>
  <si>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</si>
  <si>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</si>
  <si>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</si>
  <si>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</si>
  <si>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</si>
  <si>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</si>
  <si>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</si>
  <si>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</si>
  <si>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</si>
  <si>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</si>
  <si>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</si>
  <si>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</si>
  <si>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</si>
  <si>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</si>
  <si>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</si>
  <si>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</si>
  <si>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</si>
  <si>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</si>
  <si>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</si>
  <si>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</si>
  <si>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</si>
  <si>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</si>
  <si>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</si>
  <si>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</si>
  <si>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</si>
  <si>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</si>
  <si>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</si>
  <si>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</si>
  <si>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</si>
  <si>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</si>
  <si>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</si>
  <si>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</si>
  <si>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</si>
  <si>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</si>
  <si>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</si>
  <si>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</si>
  <si>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</si>
  <si>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</si>
  <si>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</si>
  <si>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</si>
  <si>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</si>
  <si>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</si>
  <si>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</si>
  <si>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</si>
  <si>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</si>
  <si>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</si>
  <si>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</si>
  <si>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</si>
  <si>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</si>
  <si>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</si>
  <si>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</si>
  <si>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</si>
  <si>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</si>
  <si>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</si>
  <si>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</si>
  <si>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</si>
  <si>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</si>
  <si>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</si>
  <si>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</si>
  <si>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</si>
  <si>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</si>
  <si>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</si>
  <si>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</si>
  <si>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</si>
  <si>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</si>
  <si>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</si>
  <si>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</si>
  <si>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</si>
  <si>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</si>
  <si>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</si>
  <si>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</si>
  <si>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</si>
  <si>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</si>
  <si>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</si>
  <si>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</si>
  <si>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</si>
  <si>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</si>
  <si>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</si>
  <si>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</si>
  <si>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</si>
  <si>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</si>
  <si>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</si>
  <si>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</si>
  <si>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</si>
  <si>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</si>
  <si>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</si>
  <si>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</si>
  <si>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</si>
  <si>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</si>
  <si>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</si>
  <si>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</si>
  <si>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</si>
  <si>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</si>
  <si>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</si>
  <si>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</si>
  <si>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</si>
  <si>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</si>
  <si>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</si>
  <si>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</si>
  <si>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</si>
  <si>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</si>
  <si>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</si>
  <si>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</si>
  <si>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</si>
  <si>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</si>
  <si>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</si>
  <si>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</si>
  <si>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</si>
  <si>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</si>
  <si>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</si>
  <si>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</si>
  <si>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</si>
  <si>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</si>
  <si>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</si>
  <si>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</si>
  <si>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</si>
  <si>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</si>
  <si>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</si>
  <si>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</si>
  <si>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</si>
  <si>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</si>
  <si>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</si>
  <si>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</si>
  <si>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</si>
  <si>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</si>
  <si>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</si>
  <si>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</si>
  <si>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</si>
  <si>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</si>
  <si>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</si>
  <si>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</si>
  <si>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</si>
  <si>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</si>
  <si>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</si>
  <si>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</si>
  <si>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</si>
  <si>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</si>
  <si>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</si>
  <si>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</si>
  <si>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</si>
  <si>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</si>
  <si>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</si>
  <si>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</si>
  <si>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</si>
  <si>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</si>
  <si>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</si>
  <si>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</si>
  <si>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</si>
  <si>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</si>
  <si>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</si>
  <si>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</si>
  <si>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</si>
  <si>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</si>
  <si>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</si>
  <si>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</si>
  <si>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</si>
  <si>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</si>
  <si>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</si>
  <si>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</si>
  <si>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</si>
  <si>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</si>
  <si>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</si>
  <si>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</si>
  <si>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</si>
  <si>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</si>
  <si>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</si>
  <si>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</si>
  <si>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</si>
  <si>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</si>
  <si>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</si>
  <si>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</si>
  <si>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</si>
  <si>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</si>
  <si>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</si>
  <si>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</si>
  <si>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</si>
  <si>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</si>
  <si>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</si>
  <si>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</si>
  <si>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</si>
  <si>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</si>
  <si>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</si>
  <si>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</si>
  <si>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</si>
  <si>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</si>
  <si>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</si>
  <si>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</si>
  <si>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</si>
  <si>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</si>
  <si>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</si>
  <si>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</si>
  <si>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</si>
  <si>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</si>
  <si>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</si>
  <si>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</si>
  <si>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</si>
  <si>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</si>
  <si>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</si>
  <si>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</si>
  <si>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</si>
  <si>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</si>
  <si>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</si>
  <si>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</si>
  <si>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</si>
  <si>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</si>
  <si>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</si>
  <si>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</si>
  <si>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</si>
  <si>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</si>
  <si>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</si>
  <si>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</si>
  <si>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</si>
  <si>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</si>
  <si>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</si>
  <si>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</si>
  <si>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</si>
  <si>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</si>
  <si>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</si>
  <si>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</si>
  <si>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</si>
  <si>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</si>
  <si>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</si>
  <si>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</si>
  <si>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</si>
  <si>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</si>
  <si>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</si>
  <si>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</si>
  <si>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</si>
  <si>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</si>
  <si>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</si>
  <si>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</si>
  <si>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</si>
  <si>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</si>
  <si>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</si>
  <si>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</si>
  <si>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</si>
  <si>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</si>
  <si>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</si>
  <si>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</si>
  <si>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</si>
  <si>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</si>
  <si>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</si>
  <si>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</si>
  <si>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</si>
  <si>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</si>
  <si>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</si>
  <si>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</si>
  <si>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</si>
  <si>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</si>
  <si>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</si>
  <si>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</si>
  <si>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</si>
  <si>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</si>
  <si>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</si>
  <si>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</si>
  <si>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</si>
  <si>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</si>
  <si>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</si>
  <si>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</si>
  <si>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</si>
  <si>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</si>
  <si>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</si>
  <si>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</si>
  <si>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</si>
  <si>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</si>
  <si>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</si>
  <si>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</si>
  <si>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</si>
  <si>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</si>
  <si>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</si>
  <si>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</si>
  <si>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</si>
  <si>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</si>
  <si>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</si>
  <si>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</si>
  <si>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</si>
  <si>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</si>
  <si>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</si>
  <si>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</si>
  <si>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</si>
  <si>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</si>
  <si>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</si>
  <si>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</si>
  <si>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</si>
  <si>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</si>
  <si>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</si>
  <si>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</si>
  <si>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</si>
  <si>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</si>
  <si>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</si>
  <si>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</si>
  <si>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</si>
  <si>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</si>
  <si>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</si>
  <si>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</si>
  <si>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</si>
  <si>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</si>
  <si>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</si>
  <si>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</si>
  <si>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</si>
  <si>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</si>
  <si>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</si>
  <si>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</si>
  <si>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</si>
  <si>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</si>
  <si>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</si>
  <si>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</si>
  <si>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</si>
  <si>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</si>
  <si>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</si>
  <si>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</si>
  <si>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</si>
  <si>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</si>
  <si>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</si>
  <si>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</si>
  <si>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</si>
  <si>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</si>
  <si>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</si>
  <si>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</si>
  <si>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</si>
  <si>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</si>
  <si>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</si>
  <si>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</si>
  <si>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</si>
  <si>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</si>
  <si>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</si>
  <si>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</si>
  <si>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</si>
  <si>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</si>
  <si>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</si>
  <si>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</si>
  <si>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</si>
  <si>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</si>
  <si>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</si>
  <si>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</si>
  <si>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</si>
  <si>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</si>
  <si>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</si>
  <si>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</si>
  <si>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</si>
  <si>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</si>
  <si>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</si>
  <si>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</si>
  <si>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</si>
  <si>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</si>
  <si>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</si>
  <si>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</si>
  <si>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</si>
  <si>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</si>
  <si>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</si>
  <si>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</si>
  <si>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</si>
  <si>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</si>
  <si>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</si>
  <si>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</si>
  <si>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</si>
  <si>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</si>
  <si>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</si>
  <si>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</si>
  <si>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</si>
  <si>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</si>
  <si>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</si>
  <si>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</si>
  <si>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</si>
  <si>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</si>
  <si>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</si>
  <si>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</si>
  <si>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</si>
  <si>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</si>
  <si>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</si>
  <si>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</si>
  <si>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</si>
  <si>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</si>
  <si>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</si>
  <si>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</si>
  <si>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</si>
  <si>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</si>
  <si>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</si>
  <si>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</si>
  <si>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</si>
  <si>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</si>
  <si>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</si>
  <si>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</si>
  <si>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</si>
  <si>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</si>
  <si>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</si>
  <si>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</si>
  <si>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</si>
  <si>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</si>
  <si>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</si>
  <si>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</si>
  <si>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</si>
  <si>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</si>
  <si>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</si>
  <si>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</si>
  <si>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</si>
  <si>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</si>
  <si>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</si>
  <si>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</si>
  <si>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</si>
  <si>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</si>
  <si>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</si>
  <si>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</si>
  <si>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</si>
  <si>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</si>
  <si>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</si>
  <si>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</si>
  <si>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</si>
  <si>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</si>
  <si>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</si>
  <si>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</si>
  <si>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</si>
  <si>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</si>
  <si>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</si>
  <si>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</si>
  <si>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</si>
  <si>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</si>
  <si>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</si>
  <si>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</si>
  <si>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</si>
  <si>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</si>
  <si>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</si>
  <si>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</si>
  <si>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</si>
  <si>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</si>
  <si>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</si>
  <si>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</si>
  <si>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</si>
  <si>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</si>
  <si>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</si>
  <si>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</si>
  <si>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</si>
  <si>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</si>
  <si>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</si>
  <si>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</si>
  <si>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</si>
  <si>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</si>
  <si>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</si>
  <si>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</si>
  <si>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</si>
  <si>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</si>
  <si>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</si>
  <si>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</si>
  <si>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</si>
  <si>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</si>
  <si>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</si>
  <si>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</si>
  <si>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</si>
  <si>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</si>
  <si>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</si>
  <si>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</si>
  <si>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</si>
  <si>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</si>
  <si>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</si>
  <si>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</si>
  <si>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</si>
  <si>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</si>
  <si>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</si>
  <si>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</si>
  <si>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</si>
  <si>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</si>
  <si>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</si>
  <si>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</si>
  <si>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</si>
  <si>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</si>
  <si>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</si>
  <si>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</si>
  <si>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</si>
  <si>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</si>
  <si>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</si>
  <si>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</si>
  <si>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</si>
  <si>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</si>
  <si>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</si>
  <si>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</si>
  <si>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</si>
  <si>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</si>
  <si>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</si>
  <si>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</si>
  <si>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</si>
  <si>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</si>
  <si>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</si>
  <si>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</si>
  <si>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</si>
  <si>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</si>
  <si>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</si>
  <si>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</si>
  <si>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</si>
  <si>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</si>
  <si>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</si>
  <si>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</si>
  <si>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</si>
  <si>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</si>
  <si>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</si>
  <si>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</si>
  <si>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</si>
  <si>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</si>
  <si>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</si>
  <si>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</si>
  <si>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</si>
  <si>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</si>
  <si>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</si>
  <si>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</si>
  <si>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</si>
  <si>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</si>
  <si>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</si>
  <si>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</si>
  <si>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</si>
  <si>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</si>
  <si>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</si>
  <si>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</si>
  <si>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</si>
  <si>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</si>
  <si>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</si>
  <si>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</si>
  <si>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</si>
  <si>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</si>
  <si>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</si>
  <si>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</si>
  <si>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</si>
  <si>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</si>
  <si>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</si>
  <si>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</si>
  <si>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</si>
  <si>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</si>
  <si>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</si>
  <si>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</si>
  <si>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</si>
  <si>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</si>
  <si>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</si>
  <si>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</si>
  <si>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</si>
  <si>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</si>
  <si>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</si>
  <si>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</si>
  <si>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</si>
  <si>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</si>
  <si>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</si>
  <si>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</si>
  <si>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</si>
  <si>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</si>
  <si>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</si>
  <si>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</si>
  <si>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</si>
  <si>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</si>
  <si>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</si>
  <si>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</si>
  <si>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</si>
  <si>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</si>
  <si>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</si>
  <si>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</si>
  <si>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</si>
  <si>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</si>
  <si>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</si>
  <si>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</si>
  <si>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</si>
  <si>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</si>
  <si>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</si>
  <si>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</si>
  <si>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</si>
  <si>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</si>
  <si>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</si>
  <si>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</si>
  <si>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</si>
  <si>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</si>
  <si>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</si>
  <si>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</si>
  <si>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</si>
  <si>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</si>
  <si>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</si>
  <si>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</si>
  <si>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</si>
  <si>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</si>
  <si>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</si>
  <si>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</si>
  <si>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</si>
  <si>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</si>
  <si>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</si>
  <si>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</si>
  <si>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</si>
  <si>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</si>
  <si>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</si>
  <si>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</si>
  <si>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</si>
  <si>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</si>
  <si>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</si>
  <si>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</si>
  <si>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</si>
  <si>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</si>
  <si>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</si>
  <si>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</si>
  <si>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</si>
  <si>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</si>
  <si>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</si>
  <si>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</si>
  <si>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</si>
  <si>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</si>
  <si>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</si>
  <si>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</si>
  <si>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</si>
  <si>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</si>
  <si>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</si>
  <si>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</si>
  <si>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</si>
  <si>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</si>
  <si>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</si>
  <si>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</si>
  <si>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</si>
  <si>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</si>
  <si>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</si>
  <si>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</si>
  <si>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</si>
  <si>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</si>
  <si>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</si>
  <si>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</si>
  <si>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</si>
  <si>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</si>
  <si>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</si>
  <si>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</si>
  <si>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</si>
  <si>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</si>
  <si>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</si>
  <si>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</si>
  <si>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</si>
  <si>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</si>
  <si>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</si>
  <si>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</si>
  <si>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</si>
  <si>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</si>
  <si>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</si>
  <si>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</si>
  <si>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</si>
  <si>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</si>
  <si>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</si>
  <si>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</si>
  <si>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</si>
  <si>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</si>
  <si>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</si>
  <si>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</si>
  <si>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</si>
  <si>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</si>
  <si>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</si>
  <si>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</si>
  <si>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</si>
  <si>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</si>
  <si>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</si>
  <si>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</si>
  <si>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</si>
  <si>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</si>
  <si>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</si>
  <si>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</si>
  <si>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</si>
  <si>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</si>
  <si>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</si>
  <si>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</si>
  <si>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</si>
  <si>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</si>
  <si>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</si>
  <si>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</si>
  <si>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</si>
  <si>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</si>
  <si>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</si>
  <si>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</si>
  <si>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</si>
  <si>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</si>
  <si>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</si>
  <si>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</si>
  <si>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</si>
  <si>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</si>
  <si>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</si>
  <si>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</si>
  <si>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</si>
  <si>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</si>
  <si>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</si>
  <si>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</si>
  <si>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</si>
  <si>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</si>
  <si>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</si>
  <si>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</si>
  <si>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</si>
  <si>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</si>
  <si>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</si>
  <si>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</si>
  <si>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</si>
  <si>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</si>
  <si>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</si>
  <si>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</si>
  <si>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</si>
  <si>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</si>
  <si>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</si>
  <si>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</si>
  <si>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</si>
  <si>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</si>
  <si>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</si>
  <si>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</si>
  <si>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</si>
  <si>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</si>
  <si>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</si>
  <si>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</si>
  <si>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</si>
  <si>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</si>
  <si>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</si>
  <si>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</si>
  <si>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</si>
  <si>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</si>
  <si>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</si>
  <si>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</si>
  <si>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</si>
  <si>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</si>
  <si>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</si>
  <si>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</si>
  <si>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</si>
  <si>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</si>
  <si>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</si>
  <si>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</si>
  <si>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</si>
  <si>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</si>
  <si>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</si>
  <si>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</si>
  <si>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</si>
  <si>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</si>
  <si>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</si>
  <si>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</si>
  <si>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</si>
  <si>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</si>
  <si>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</si>
  <si>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</si>
  <si>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</si>
  <si>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</si>
  <si>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</si>
  <si>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</si>
  <si>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</si>
  <si>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</si>
  <si>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</si>
  <si>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</si>
  <si>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</si>
  <si>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</si>
  <si>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</si>
  <si>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</si>
  <si>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</si>
  <si>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</si>
  <si>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</si>
  <si>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</si>
  <si>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</si>
  <si>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</si>
  <si>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</si>
  <si>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</si>
  <si>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</si>
  <si>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</si>
  <si>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</si>
  <si>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</si>
  <si>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</si>
  <si>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</si>
  <si>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</si>
  <si>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</si>
  <si>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</si>
  <si>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</si>
  <si>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</si>
  <si>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</si>
  <si>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</si>
  <si>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</si>
  <si>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</si>
  <si>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</si>
  <si>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</si>
  <si>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</si>
  <si>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</si>
  <si>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</si>
  <si>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</si>
  <si>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</si>
  <si>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</si>
  <si>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</si>
  <si>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</si>
  <si>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</si>
  <si>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</si>
  <si>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</si>
  <si>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</si>
  <si>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</si>
  <si>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</si>
  <si>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</si>
  <si>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</si>
  <si>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</si>
  <si>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</si>
  <si>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</si>
  <si>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</si>
  <si>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</si>
  <si>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</si>
  <si>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</si>
  <si>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</si>
  <si>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</si>
  <si>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</si>
  <si>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</si>
  <si>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</si>
  <si>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</si>
  <si>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</si>
  <si>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</si>
  <si>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</si>
  <si>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</si>
  <si>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</si>
  <si>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</si>
  <si>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</si>
  <si>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</si>
  <si>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</si>
  <si>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</si>
  <si>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</si>
  <si>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</si>
  <si>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</si>
  <si>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</si>
  <si>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</si>
  <si>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</si>
  <si>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</si>
  <si>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</si>
  <si>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</si>
  <si>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</si>
  <si>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</si>
  <si>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</si>
  <si>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</si>
  <si>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</si>
  <si>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</si>
  <si>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</si>
  <si>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</si>
  <si>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</si>
  <si>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</si>
  <si>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</si>
  <si>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</si>
  <si>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</si>
  <si>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</si>
  <si>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</si>
  <si>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</si>
  <si>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</si>
  <si>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</si>
  <si>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</si>
  <si>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</si>
  <si>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</si>
  <si>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</si>
  <si>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</si>
  <si>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</si>
  <si>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</si>
  <si>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</si>
  <si>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</si>
  <si>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</si>
  <si>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</si>
  <si>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</si>
  <si>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</si>
  <si>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</si>
  <si>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</si>
  <si>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</si>
  <si>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</si>
  <si>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</si>
  <si>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</si>
  <si>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</si>
  <si>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</si>
  <si>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</si>
  <si>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</si>
  <si>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</si>
  <si>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</si>
  <si>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</si>
  <si>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</si>
  <si>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</si>
  <si>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</si>
  <si>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</si>
  <si>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</si>
  <si>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</si>
  <si>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</si>
  <si>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</si>
  <si>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</si>
  <si>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</si>
  <si>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</si>
  <si>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</si>
  <si>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</si>
  <si>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</si>
  <si>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</si>
  <si>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</si>
  <si>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</si>
  <si>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</si>
  <si>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</si>
  <si>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</si>
  <si>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</si>
  <si>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</si>
  <si>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</si>
  <si>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</si>
  <si>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</si>
  <si>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</si>
  <si>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</si>
  <si>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</si>
  <si>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</si>
  <si>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</si>
  <si>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</si>
  <si>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</si>
  <si>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</si>
  <si>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</si>
  <si>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</si>
  <si>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</si>
  <si>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</si>
  <si>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</si>
  <si>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</si>
  <si>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</si>
  <si>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</si>
  <si>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</si>
  <si>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</si>
  <si>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</si>
  <si>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</si>
  <si>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</si>
  <si>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</si>
  <si>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</si>
  <si>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</si>
  <si>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</si>
  <si>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</si>
  <si>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</si>
  <si>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</si>
  <si>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</si>
  <si>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</si>
  <si>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</si>
  <si>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</si>
  <si>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</si>
  <si>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</si>
  <si>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</si>
  <si>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</si>
  <si>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</si>
  <si>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</si>
  <si>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</si>
  <si>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</si>
  <si>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</si>
  <si>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</si>
  <si>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</si>
  <si>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</si>
  <si>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</si>
  <si>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</si>
  <si>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</si>
  <si>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</si>
  <si>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</si>
  <si>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</si>
  <si>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</si>
  <si>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</si>
  <si>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</si>
  <si>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</si>
  <si>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</si>
  <si>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</si>
  <si>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</si>
  <si>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</si>
  <si>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</si>
  <si>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</si>
  <si>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</si>
  <si>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</si>
  <si>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</si>
  <si>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</si>
  <si>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</si>
  <si>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</si>
  <si>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</si>
  <si>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</si>
  <si>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</si>
  <si>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</si>
  <si>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</si>
  <si>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</si>
  <si>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</si>
  <si>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</si>
  <si>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</si>
  <si>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</si>
  <si>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</si>
  <si>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</si>
  <si>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</si>
  <si>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</si>
  <si>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</si>
  <si>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</si>
  <si>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</si>
  <si>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</si>
  <si>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</si>
  <si>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</si>
  <si>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</si>
  <si>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</si>
  <si>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</si>
  <si>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</si>
  <si>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</si>
  <si>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</si>
  <si>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</si>
  <si>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</si>
  <si>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</si>
  <si>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</si>
  <si>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</si>
  <si>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</si>
  <si>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</si>
  <si>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</si>
  <si>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</si>
  <si>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</si>
  <si>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</si>
  <si>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</si>
  <si>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</si>
  <si>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</si>
  <si>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</si>
  <si>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</si>
  <si>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</si>
  <si>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</si>
  <si>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</si>
  <si>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</si>
  <si>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</si>
  <si>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</si>
  <si>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</si>
  <si>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</si>
  <si>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</si>
  <si>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</si>
  <si>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</si>
  <si>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</si>
  <si>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</si>
  <si>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</si>
  <si>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</si>
  <si>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</si>
  <si>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</si>
  <si>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</si>
  <si>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</si>
  <si>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</si>
  <si>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</si>
  <si>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</si>
  <si>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</si>
  <si>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</si>
  <si>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</si>
  <si>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</si>
  <si>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</si>
  <si>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</si>
  <si>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</si>
  <si>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</si>
  <si>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</si>
  <si>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</si>
  <si>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</si>
  <si>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</si>
  <si>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</si>
  <si>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</si>
  <si>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</si>
  <si>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</si>
  <si>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</si>
  <si>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</si>
  <si>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</si>
  <si>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</si>
  <si>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</si>
  <si>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</si>
  <si>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</si>
  <si>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</si>
  <si>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</si>
  <si>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</si>
  <si>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</si>
  <si>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</si>
  <si>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</si>
  <si>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</si>
  <si>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</si>
  <si>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</si>
  <si>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</si>
  <si>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</si>
  <si>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</si>
  <si>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</si>
  <si>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</si>
  <si>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</si>
  <si>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</si>
  <si>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</si>
  <si>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</si>
  <si>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</si>
  <si>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</si>
  <si>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</si>
  <si>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</si>
  <si>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</si>
  <si>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</si>
  <si>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</si>
  <si>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</si>
  <si>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</si>
  <si>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</si>
  <si>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</si>
  <si>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</si>
  <si>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</si>
  <si>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</si>
  <si>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</si>
  <si>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</si>
  <si>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</si>
  <si>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</si>
  <si>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</si>
  <si>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</si>
  <si>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</si>
  <si>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</si>
  <si>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</si>
  <si>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</si>
  <si>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</si>
  <si>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</si>
  <si>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</si>
  <si>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</si>
  <si>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</si>
  <si>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</si>
  <si>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</si>
  <si>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</si>
  <si>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</si>
  <si>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</si>
  <si>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</si>
  <si>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</si>
  <si>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</si>
  <si>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</si>
  <si>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</si>
  <si>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</si>
  <si>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</si>
  <si>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</si>
  <si>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</si>
  <si>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</si>
  <si>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</si>
  <si>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</si>
  <si>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</si>
  <si>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</si>
  <si>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</si>
  <si>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</si>
  <si>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</si>
  <si>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</si>
  <si>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</si>
  <si>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</si>
  <si>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</si>
  <si>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</si>
  <si>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</si>
  <si>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</si>
  <si>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</si>
  <si>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</si>
  <si>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</si>
  <si>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</si>
  <si>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</si>
  <si>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</si>
  <si>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</si>
  <si>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</si>
  <si>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</si>
  <si>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</si>
  <si>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</si>
  <si>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</si>
  <si>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</si>
  <si>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</si>
  <si>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</si>
  <si>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</si>
  <si>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</si>
  <si>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</si>
  <si>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</si>
  <si>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</si>
  <si>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</si>
  <si>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</si>
  <si>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</si>
  <si>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</si>
  <si>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</si>
  <si>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</si>
  <si>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</si>
  <si>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</si>
  <si>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</si>
  <si>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</si>
  <si>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</si>
  <si>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</si>
  <si>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</si>
  <si>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</si>
  <si>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</si>
  <si>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</si>
  <si>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</si>
  <si>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</si>
  <si>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</si>
  <si>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</si>
  <si>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</si>
  <si>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</si>
  <si>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</si>
  <si>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</si>
  <si>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</si>
  <si>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</si>
  <si>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</si>
  <si>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</si>
  <si>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</si>
  <si>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</si>
  <si>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</si>
  <si>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</si>
  <si>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</si>
  <si>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</si>
  <si>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</si>
  <si>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</si>
  <si>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</si>
  <si>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</si>
  <si>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</si>
  <si>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</si>
  <si>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</si>
  <si>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</si>
  <si>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</si>
  <si>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</si>
  <si>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</si>
  <si>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</si>
  <si>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</si>
  <si>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</si>
  <si>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</si>
  <si>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</si>
  <si>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</si>
  <si>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</si>
  <si>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</si>
  <si>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</si>
  <si>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</si>
  <si>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</si>
  <si>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</si>
  <si>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</si>
  <si>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</si>
  <si>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</si>
  <si>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</si>
  <si>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</si>
  <si>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</si>
  <si>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</si>
  <si>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</si>
  <si>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</si>
  <si>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</si>
  <si>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</si>
  <si>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</si>
  <si>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</si>
  <si>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</si>
  <si>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</si>
  <si>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</si>
  <si>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</si>
  <si>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</si>
  <si>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</si>
  <si>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</si>
  <si>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</si>
  <si>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</si>
  <si>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</si>
  <si>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</si>
  <si>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</si>
  <si>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</si>
  <si>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</si>
  <si>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</si>
  <si>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</si>
  <si>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</si>
  <si>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</si>
  <si>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</si>
  <si>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</si>
  <si>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</si>
  <si>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</si>
  <si>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</si>
  <si>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</si>
  <si>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</si>
  <si>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</si>
  <si>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</si>
  <si>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</si>
  <si>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</si>
  <si>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</si>
  <si>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</si>
  <si>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</si>
  <si>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</si>
  <si>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</si>
  <si>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</si>
  <si>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</si>
  <si>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</si>
  <si>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</si>
  <si>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</si>
  <si>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</si>
  <si>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</si>
  <si>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</si>
  <si>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</si>
  <si>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</si>
  <si>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</si>
  <si>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</si>
  <si>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</si>
  <si>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</si>
  <si>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</si>
  <si>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</si>
  <si>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</si>
  <si>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</si>
  <si>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</si>
  <si>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</si>
  <si>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</si>
  <si>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</si>
  <si>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</si>
  <si>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</si>
  <si>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</si>
  <si>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</si>
  <si>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</si>
  <si>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</si>
  <si>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</si>
  <si>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</si>
  <si>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</si>
  <si>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</si>
  <si>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</si>
  <si>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</si>
  <si>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</si>
  <si>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</si>
  <si>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</si>
  <si>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</si>
  <si>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</si>
  <si>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</si>
  <si>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</si>
  <si>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</si>
  <si>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</si>
  <si>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</si>
  <si>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</si>
  <si>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</si>
  <si>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</si>
  <si>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</si>
  <si>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</si>
  <si>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</si>
  <si>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</si>
  <si>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</si>
  <si>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</si>
  <si>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</si>
  <si>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</si>
  <si>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</si>
  <si>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</si>
  <si>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</si>
  <si>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</si>
  <si>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</si>
  <si>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</si>
  <si>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</si>
  <si>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</si>
  <si>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</si>
  <si>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</si>
  <si>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</si>
  <si>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</si>
  <si>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</si>
  <si>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</si>
  <si>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</si>
  <si>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</si>
  <si>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</si>
  <si>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</si>
  <si>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</si>
  <si>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</si>
  <si>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</si>
  <si>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</si>
  <si>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</si>
  <si>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</si>
  <si>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</si>
  <si>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</si>
  <si>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</si>
  <si>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</si>
  <si>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</si>
  <si>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</si>
  <si>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</si>
  <si>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</si>
  <si>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</si>
  <si>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</si>
  <si>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</si>
  <si>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</si>
  <si>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</si>
  <si>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</si>
  <si>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</si>
  <si>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</si>
  <si>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</si>
  <si>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</si>
  <si>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</si>
  <si>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</si>
  <si>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</si>
  <si>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</si>
  <si>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</si>
  <si>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</si>
  <si>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</si>
  <si>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</si>
  <si>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</si>
  <si>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</si>
  <si>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</si>
  <si>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</si>
  <si>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</si>
  <si>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</si>
  <si>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</si>
  <si>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</si>
  <si>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</si>
  <si>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</si>
  <si>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</si>
  <si>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</si>
  <si>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</si>
  <si>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</si>
  <si>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</si>
  <si>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</si>
  <si>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</si>
  <si>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</si>
  <si>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</si>
  <si>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</si>
  <si>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</si>
  <si>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</si>
  <si>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</si>
  <si>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</si>
  <si>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</si>
  <si>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</si>
  <si>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</si>
  <si>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</si>
  <si>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</si>
  <si>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</si>
  <si>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</si>
  <si>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</si>
  <si>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</si>
  <si>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</si>
  <si>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</si>
  <si>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</si>
  <si>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</si>
  <si>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</si>
  <si>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</si>
  <si>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</si>
  <si>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</si>
  <si>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</si>
  <si>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</si>
  <si>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</si>
  <si>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</si>
  <si>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</si>
  <si>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</si>
  <si>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</si>
  <si>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</si>
  <si>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</si>
  <si>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</si>
  <si>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</si>
  <si>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</si>
  <si>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</si>
  <si>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</si>
  <si>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</si>
  <si>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</si>
  <si>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</si>
  <si>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</si>
  <si>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</si>
  <si>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</si>
  <si>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</si>
  <si>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</si>
  <si>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</si>
  <si>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</si>
  <si>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</si>
  <si>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</si>
  <si>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</si>
  <si>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</si>
  <si>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</si>
  <si>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</si>
  <si>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</si>
  <si>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</si>
  <si>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</si>
  <si>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</si>
  <si>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</si>
  <si>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</si>
  <si>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</si>
  <si>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</si>
  <si>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</si>
  <si>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</si>
  <si>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</si>
  <si>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</si>
  <si>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</si>
  <si>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</si>
  <si>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</si>
  <si>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</si>
  <si>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</si>
  <si>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</si>
  <si>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</si>
  <si>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</si>
  <si>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</si>
  <si>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</si>
  <si>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</si>
  <si>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</si>
  <si>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</si>
  <si>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</si>
  <si>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</si>
  <si>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</si>
  <si>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</si>
  <si>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</si>
  <si>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</si>
  <si>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</si>
  <si>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</si>
  <si>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</si>
  <si>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</si>
  <si>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</si>
  <si>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</si>
  <si>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</si>
  <si>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</si>
  <si>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</si>
  <si>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</si>
  <si>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</si>
  <si>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</si>
  <si>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</si>
  <si>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</si>
  <si>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</si>
  <si>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</si>
  <si>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</si>
  <si>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</si>
  <si>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</si>
  <si>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</si>
  <si>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</si>
  <si>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</si>
  <si>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</si>
  <si>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</si>
  <si>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</si>
  <si>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</si>
  <si>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</si>
  <si>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</si>
  <si>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</si>
  <si>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</si>
  <si>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</si>
  <si>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</si>
  <si>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</si>
  <si>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</si>
  <si>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</si>
  <si>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</si>
  <si>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</si>
  <si>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</si>
  <si>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</si>
  <si>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</si>
  <si>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</si>
  <si>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</si>
  <si>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</si>
  <si>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</si>
  <si>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</si>
  <si>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</si>
  <si>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</si>
  <si>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</si>
  <si>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</si>
  <si>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</si>
  <si>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</si>
  <si>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</si>
  <si>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</si>
  <si>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</si>
  <si>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</si>
  <si>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</si>
  <si>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</si>
  <si>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</si>
  <si>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</si>
  <si>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</si>
  <si>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</si>
  <si>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</si>
  <si>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</si>
  <si>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</si>
  <si>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</si>
  <si>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</si>
  <si>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</si>
  <si>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</si>
  <si>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</si>
  <si>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</si>
  <si>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</si>
  <si>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</si>
  <si>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</si>
  <si>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</si>
  <si>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</si>
  <si>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</si>
  <si>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</si>
  <si>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</si>
  <si>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</si>
  <si>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</si>
  <si>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</si>
  <si>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</si>
  <si>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</si>
  <si>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</si>
  <si>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</si>
  <si>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</si>
  <si>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</si>
  <si>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</si>
  <si>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</si>
  <si>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</si>
  <si>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</si>
  <si>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</si>
  <si>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</si>
  <si>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</si>
  <si>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</si>
  <si>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</si>
  <si>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</si>
  <si>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</si>
  <si>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</si>
  <si>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</si>
  <si>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</si>
  <si>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</si>
  <si>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</si>
  <si>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</si>
  <si>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</si>
  <si>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</si>
  <si>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</si>
  <si>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</si>
  <si>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</si>
  <si>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</si>
  <si>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</si>
  <si>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</si>
  <si>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</si>
  <si>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</si>
  <si>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</si>
  <si>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</si>
  <si>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</si>
  <si>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</si>
  <si>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</si>
  <si>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</si>
  <si>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</si>
  <si>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</si>
  <si>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</si>
  <si>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</si>
  <si>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</si>
  <si>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</si>
  <si>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</si>
  <si>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</si>
  <si>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</si>
  <si>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</si>
  <si>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</si>
  <si>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</si>
  <si>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</si>
  <si>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</si>
  <si>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</si>
  <si>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</si>
  <si>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</si>
  <si>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</si>
  <si>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</si>
  <si>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</si>
  <si>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</si>
  <si>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</si>
  <si>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</si>
  <si>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</si>
  <si>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</si>
  <si>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</si>
  <si>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</si>
  <si>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</si>
  <si>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</si>
  <si>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</si>
  <si>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</si>
  <si>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</si>
  <si>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</si>
  <si>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</si>
  <si>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</si>
  <si>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</si>
  <si>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</si>
  <si>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</si>
  <si>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</si>
  <si>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</si>
  <si>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</si>
  <si>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</si>
  <si>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</si>
  <si>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</si>
  <si>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</si>
  <si>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</si>
  <si>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</si>
  <si>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</si>
  <si>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</si>
  <si>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</si>
  <si>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</si>
  <si>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</si>
  <si>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</si>
  <si>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</si>
  <si>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</si>
  <si>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</si>
  <si>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</si>
  <si>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</si>
  <si>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</si>
  <si>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</si>
  <si>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</si>
  <si>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</si>
  <si>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</si>
  <si>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</si>
  <si>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</si>
  <si>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</si>
  <si>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</si>
  <si>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</si>
  <si>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</si>
  <si>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</si>
  <si>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</si>
  <si>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</si>
  <si>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</si>
  <si>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</si>
  <si>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</si>
  <si>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</si>
  <si>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</si>
  <si>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</si>
  <si>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</si>
  <si>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</si>
  <si>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</si>
  <si>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</si>
  <si>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</si>
  <si>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</si>
  <si>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</si>
  <si>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</si>
  <si>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</si>
  <si>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</si>
  <si>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</si>
  <si>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</si>
  <si>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</si>
  <si>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</si>
  <si>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</si>
  <si>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</si>
  <si>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</si>
  <si>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</si>
  <si>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</si>
  <si>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</si>
  <si>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</si>
  <si>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</si>
  <si>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</si>
  <si>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</si>
  <si>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</si>
  <si>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</si>
  <si>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</si>
  <si>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</si>
  <si>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</si>
  <si>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</si>
  <si>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</si>
  <si>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</si>
  <si>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</si>
  <si>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</si>
  <si>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</si>
  <si>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</si>
  <si>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</si>
  <si>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</si>
  <si>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</si>
  <si>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</si>
  <si>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</si>
  <si>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</si>
  <si>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</si>
  <si>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</si>
  <si>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</si>
  <si>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</si>
  <si>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</si>
  <si>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</si>
  <si>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</si>
  <si>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</si>
  <si>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</si>
  <si>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</si>
  <si>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</si>
  <si>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</si>
  <si>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</si>
  <si>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</si>
  <si>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</si>
  <si>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</si>
  <si>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</si>
  <si>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</si>
  <si>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</si>
  <si>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</si>
  <si>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</si>
  <si>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</si>
  <si>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</si>
  <si>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</si>
  <si>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</si>
  <si>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</si>
  <si>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</si>
  <si>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</si>
  <si>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</si>
  <si>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</si>
  <si>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</si>
  <si>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</si>
  <si>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</si>
  <si>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</si>
  <si>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</si>
  <si>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</si>
  <si>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</si>
  <si>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</si>
  <si>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</si>
  <si>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</si>
  <si>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</si>
  <si>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</si>
  <si>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</si>
  <si>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</si>
  <si>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</si>
  <si>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</si>
  <si>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</si>
  <si>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</si>
  <si>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</si>
  <si>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</si>
  <si>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</si>
  <si>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</si>
  <si>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</si>
  <si>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</si>
  <si>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</si>
  <si>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</si>
  <si>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</si>
  <si>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</si>
  <si>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</si>
  <si>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</si>
  <si>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</si>
  <si>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</si>
  <si>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</si>
  <si>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</si>
  <si>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</si>
  <si>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</si>
  <si>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</si>
  <si>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</si>
  <si>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</si>
  <si>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</si>
  <si>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</si>
  <si>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</si>
  <si>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</si>
  <si>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</si>
  <si>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</si>
  <si>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</si>
  <si>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</si>
  <si>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</si>
  <si>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</si>
  <si>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</si>
  <si>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</si>
  <si>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</si>
  <si>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</si>
  <si>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</si>
  <si>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</si>
  <si>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</si>
  <si>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</si>
  <si>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</si>
  <si>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</si>
  <si>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</si>
  <si>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</si>
  <si>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</si>
  <si>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</si>
  <si>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</si>
  <si>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</si>
  <si>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</si>
  <si>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</si>
  <si>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</si>
  <si>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</si>
  <si>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</si>
  <si>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</si>
  <si>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</si>
  <si>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</si>
  <si>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</si>
  <si>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</si>
  <si>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</si>
  <si>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</si>
  <si>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</si>
  <si>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</si>
  <si>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</si>
  <si>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</si>
  <si>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</si>
  <si>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</si>
  <si>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</si>
  <si>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</si>
  <si>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</si>
  <si>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</si>
  <si>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</si>
  <si>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</si>
  <si>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</si>
  <si>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</si>
  <si>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</si>
  <si>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</si>
  <si>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</si>
  <si>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</si>
  <si>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</si>
  <si>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</si>
  <si>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</si>
  <si>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</si>
  <si>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</si>
  <si>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</si>
  <si>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</si>
  <si>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</si>
  <si>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</si>
  <si>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</si>
  <si>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</si>
  <si>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</si>
  <si>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</si>
  <si>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</si>
  <si>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</si>
  <si>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</si>
  <si>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</si>
  <si>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</si>
  <si>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</si>
  <si>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</si>
  <si>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</si>
  <si>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</si>
  <si>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</si>
  <si>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</si>
  <si>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</si>
  <si>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</si>
  <si>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</si>
  <si>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</si>
  <si>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</si>
  <si>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</si>
  <si>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</si>
  <si>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</si>
  <si>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</si>
  <si>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</si>
  <si>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</si>
  <si>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</si>
  <si>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</si>
  <si>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</si>
  <si>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</si>
  <si>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</si>
  <si>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</si>
  <si>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</si>
  <si>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</si>
  <si>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</si>
  <si>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</si>
  <si>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</si>
  <si>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</si>
  <si>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</si>
  <si>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</si>
  <si>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</si>
  <si>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</si>
  <si>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</si>
  <si>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</si>
  <si>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</si>
  <si>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</si>
  <si>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</si>
  <si>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</si>
  <si>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</si>
  <si>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</si>
  <si>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</si>
  <si>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</si>
  <si>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</si>
  <si>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</si>
  <si>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</si>
  <si>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</si>
  <si>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</si>
  <si>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</si>
  <si>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</si>
  <si>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</si>
  <si>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</si>
  <si>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</si>
  <si>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</si>
  <si>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</si>
  <si>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</si>
  <si>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</si>
  <si>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</si>
  <si>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</si>
  <si>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</si>
  <si>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</si>
  <si>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</si>
  <si>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</si>
  <si>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</si>
  <si>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</si>
  <si>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</si>
  <si>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</si>
  <si>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</si>
  <si>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</si>
  <si>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</si>
  <si>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</si>
  <si>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</si>
  <si>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</si>
  <si>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</si>
  <si>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</si>
  <si>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</si>
  <si>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</si>
  <si>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</si>
  <si>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</si>
  <si>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</si>
  <si>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</si>
  <si>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</si>
  <si>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</si>
  <si>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</si>
  <si>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</si>
  <si>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</si>
  <si>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</si>
  <si>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</si>
  <si>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</si>
  <si>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</si>
  <si>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</si>
  <si>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</si>
  <si>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</si>
  <si>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</si>
  <si>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</si>
  <si>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</si>
  <si>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</si>
  <si>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</si>
  <si>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</si>
  <si>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</si>
  <si>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</si>
  <si>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</si>
  <si>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</si>
  <si>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</si>
  <si>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</si>
  <si>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</si>
  <si>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</si>
  <si>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</si>
  <si>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</si>
  <si>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</si>
  <si>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</si>
  <si>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</si>
  <si>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</si>
  <si>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</si>
  <si>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</si>
  <si>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</si>
  <si>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</si>
  <si>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</si>
  <si>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</si>
  <si>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</si>
  <si>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</si>
  <si>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</si>
  <si>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</si>
  <si>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</si>
  <si>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</si>
  <si>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</si>
  <si>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</si>
  <si>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</si>
  <si>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</si>
  <si>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</si>
  <si>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</si>
  <si>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</si>
  <si>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</si>
  <si>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</si>
  <si>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</si>
  <si>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</si>
  <si>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</si>
  <si>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</si>
  <si>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</si>
  <si>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</si>
  <si>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</si>
  <si>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</si>
  <si>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</si>
  <si>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</si>
  <si>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</si>
  <si>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</si>
  <si>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</si>
  <si>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</si>
  <si>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</si>
  <si>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</si>
  <si>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</si>
  <si>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</si>
  <si>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</si>
  <si>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</si>
  <si>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</si>
  <si>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</si>
  <si>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</si>
  <si>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</si>
  <si>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</si>
  <si>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</si>
  <si>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</si>
  <si>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</si>
  <si>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</si>
  <si>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</si>
  <si>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</si>
  <si>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</si>
  <si>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</si>
  <si>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</si>
  <si>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</si>
  <si>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</si>
  <si>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</si>
  <si>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</si>
  <si>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</si>
  <si>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</si>
  <si>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</si>
  <si>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</si>
  <si>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</si>
  <si>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</si>
  <si>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</si>
  <si>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</si>
  <si>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</si>
  <si>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</si>
  <si>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</si>
  <si>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</si>
  <si>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</si>
  <si>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</si>
  <si>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</si>
  <si>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</si>
  <si>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</si>
  <si>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</si>
  <si>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</si>
  <si>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</si>
  <si>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</si>
  <si>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</si>
  <si>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</si>
  <si>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</si>
  <si>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</si>
  <si>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</si>
  <si>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</si>
  <si>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</si>
  <si>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</si>
  <si>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</si>
  <si>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</si>
  <si>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</si>
  <si>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</si>
  <si>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</si>
  <si>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</si>
  <si>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</si>
  <si>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</si>
  <si>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</si>
  <si>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</si>
  <si>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</si>
  <si>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</si>
  <si>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</si>
  <si>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</si>
  <si>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</si>
  <si>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</si>
  <si>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</si>
  <si>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</si>
  <si>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</si>
  <si>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</si>
  <si>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</si>
  <si>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</si>
  <si>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</si>
  <si>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</si>
  <si>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</si>
  <si>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</si>
  <si>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</si>
  <si>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</si>
  <si>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</si>
  <si>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</si>
  <si>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</si>
  <si>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</si>
  <si>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</si>
  <si>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</si>
  <si>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</si>
  <si>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</si>
  <si>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</si>
  <si>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</si>
  <si>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</si>
  <si>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</si>
  <si>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</si>
  <si>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</si>
  <si>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</si>
  <si>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</si>
  <si>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</si>
  <si>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</si>
  <si>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</si>
  <si>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</si>
  <si>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</si>
  <si>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</si>
  <si>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</si>
  <si>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</si>
  <si>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</si>
  <si>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</si>
  <si>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</si>
  <si>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</si>
  <si>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</si>
  <si>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</si>
  <si>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</si>
  <si>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</si>
  <si>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</si>
  <si>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</si>
  <si>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</si>
  <si>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</si>
  <si>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</si>
  <si>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</si>
  <si>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</si>
  <si>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</si>
  <si>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</si>
  <si>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</si>
  <si>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</si>
  <si>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</si>
  <si>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</si>
  <si>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</si>
  <si>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</si>
  <si>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</si>
  <si>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</si>
  <si>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</si>
  <si>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</si>
  <si>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</si>
  <si>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</si>
  <si>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</si>
  <si>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</si>
  <si>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</si>
  <si>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</si>
  <si>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</si>
  <si>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</si>
  <si>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</si>
  <si>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</si>
  <si>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</si>
  <si>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</si>
  <si>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</si>
  <si>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</si>
  <si>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</si>
  <si>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</si>
  <si>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</si>
  <si>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</si>
  <si>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</si>
  <si>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</si>
  <si>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</si>
  <si>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</si>
  <si>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</si>
  <si>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</si>
  <si>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</si>
  <si>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</si>
  <si>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</si>
  <si>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</si>
  <si>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</si>
  <si>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</si>
  <si>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</si>
  <si>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</si>
  <si>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</si>
  <si>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</si>
  <si>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</si>
  <si>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</si>
  <si>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</si>
  <si>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</si>
  <si>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</si>
  <si>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</si>
  <si>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</si>
  <si>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</si>
  <si>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</si>
  <si>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</si>
  <si>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</si>
  <si>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</si>
  <si>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</si>
  <si>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</si>
  <si>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</si>
  <si>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</si>
  <si>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</si>
  <si>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</si>
  <si>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</si>
  <si>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</si>
  <si>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</si>
  <si>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</si>
  <si>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</si>
  <si>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</si>
  <si>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</si>
  <si>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</si>
  <si>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</si>
  <si>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</si>
  <si>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</si>
  <si>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</si>
  <si>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</si>
  <si>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</si>
  <si>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</si>
  <si>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</si>
  <si>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</si>
  <si>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</si>
  <si>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</si>
  <si>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</si>
  <si>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</si>
  <si>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</si>
  <si>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</si>
  <si>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</si>
  <si>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</si>
  <si>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</si>
  <si>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</si>
  <si>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</si>
  <si>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</si>
  <si>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</si>
  <si>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</si>
  <si>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</si>
  <si>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</si>
  <si>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</si>
  <si>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</si>
  <si>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</si>
  <si>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</si>
  <si>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</si>
  <si>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</si>
  <si>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</si>
  <si>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</si>
  <si>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</si>
  <si>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</si>
  <si>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</si>
  <si>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</si>
  <si>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</si>
  <si>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</si>
  <si>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</si>
  <si>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</si>
  <si>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</si>
  <si>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</si>
  <si>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</si>
  <si>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</si>
  <si>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</si>
  <si>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</si>
  <si>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</si>
  <si>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</si>
  <si>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</si>
  <si>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</si>
  <si>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</si>
  <si>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</si>
  <si>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</si>
  <si>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</si>
  <si>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</si>
  <si>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</si>
  <si>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</si>
  <si>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</si>
  <si>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</si>
  <si>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</si>
  <si>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</si>
  <si>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</si>
  <si>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</si>
  <si>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</si>
  <si>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</si>
  <si>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</si>
  <si>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</si>
  <si>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</si>
  <si>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</si>
  <si>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</si>
  <si>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</si>
  <si>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</si>
  <si>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</si>
  <si>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</si>
  <si>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</si>
  <si>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</si>
  <si>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</si>
  <si>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</si>
  <si>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</si>
  <si>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</si>
  <si>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</si>
  <si>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</si>
  <si>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</si>
  <si>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</si>
  <si>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</si>
  <si>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</si>
  <si>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</si>
  <si>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</si>
  <si>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</si>
  <si>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</si>
  <si>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</si>
  <si>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</si>
  <si>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</si>
  <si>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</si>
  <si>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</si>
  <si>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</si>
  <si>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</si>
  <si>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</si>
  <si>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</si>
  <si>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</si>
  <si>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</si>
  <si>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</si>
  <si>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</si>
  <si>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</si>
  <si>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</si>
  <si>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</si>
  <si>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</si>
  <si>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</si>
  <si>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</si>
  <si>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</si>
  <si>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</si>
  <si>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</si>
  <si>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</si>
  <si>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</si>
  <si>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</si>
  <si>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</si>
  <si>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</si>
  <si>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</si>
  <si>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</si>
  <si>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</si>
  <si>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</si>
  <si>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</si>
  <si>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</si>
  <si>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</si>
  <si>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</si>
  <si>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</si>
  <si>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</si>
  <si>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</si>
  <si>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</si>
  <si>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</si>
  <si>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</si>
  <si>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</si>
  <si>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</si>
  <si>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</si>
  <si>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</si>
  <si>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</si>
  <si>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</si>
  <si>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</si>
  <si>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</si>
  <si>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</si>
  <si>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</si>
  <si>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</si>
  <si>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</si>
  <si>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</si>
  <si>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</si>
  <si>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</si>
  <si>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</si>
  <si>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</si>
  <si>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</si>
  <si>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</si>
  <si>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</si>
  <si>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</si>
  <si>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</si>
  <si>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</si>
  <si>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</si>
  <si>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</si>
  <si>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</si>
  <si>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</si>
  <si>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</si>
  <si>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</si>
  <si>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</si>
  <si>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</si>
  <si>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</si>
  <si>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</si>
  <si>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</si>
  <si>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</si>
  <si>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</si>
  <si>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</si>
  <si>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</si>
  <si>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</si>
  <si>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</si>
  <si>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</si>
  <si>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</si>
  <si>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</si>
  <si>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</si>
  <si>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</si>
  <si>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</si>
  <si>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</si>
  <si>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</si>
  <si>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</si>
  <si>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</si>
  <si>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</si>
  <si>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</si>
  <si>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</si>
  <si>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</si>
  <si>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</si>
  <si>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</si>
  <si>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</si>
  <si>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</si>
  <si>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</si>
  <si>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</si>
  <si>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</si>
  <si>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</si>
  <si>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</si>
  <si>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</si>
  <si>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</si>
  <si>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</si>
  <si>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</si>
  <si>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</si>
  <si>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</si>
  <si>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</si>
  <si>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</si>
  <si>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</si>
  <si>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</si>
  <si>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</si>
  <si>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</si>
  <si>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</si>
  <si>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</si>
  <si>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</si>
  <si>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</si>
  <si>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</si>
  <si>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</si>
  <si>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</si>
  <si>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</si>
  <si>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</si>
  <si>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</si>
  <si>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</si>
  <si>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</si>
  <si>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</si>
  <si>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</si>
  <si>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</si>
  <si>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</si>
  <si>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</si>
  <si>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</si>
  <si>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</si>
  <si>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</si>
  <si>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</si>
  <si>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</si>
  <si>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</si>
  <si>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</si>
  <si>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</si>
  <si>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</si>
  <si>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</si>
  <si>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</si>
  <si>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</si>
  <si>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</si>
  <si>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</si>
  <si>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</si>
  <si>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</si>
  <si>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</si>
  <si>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</si>
  <si>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</si>
  <si>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</si>
  <si>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</si>
  <si>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</si>
  <si>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</si>
  <si>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</si>
  <si>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</si>
  <si>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</si>
  <si>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</si>
  <si>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</si>
  <si>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</si>
  <si>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</si>
  <si>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</si>
  <si>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</si>
  <si>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</si>
  <si>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</si>
  <si>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</si>
  <si>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</si>
  <si>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</si>
  <si>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</si>
  <si>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</si>
  <si>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</si>
  <si>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</si>
  <si>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</si>
  <si>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</si>
  <si>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</si>
  <si>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</si>
  <si>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</si>
  <si>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</si>
  <si>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</si>
  <si>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</si>
  <si>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</si>
  <si>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</si>
  <si>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</si>
  <si>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</si>
  <si>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</si>
  <si>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</si>
  <si>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</si>
  <si>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</si>
  <si>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</si>
  <si>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</si>
  <si>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</si>
  <si>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</si>
  <si>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</si>
  <si>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</si>
  <si>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</si>
  <si>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</si>
  <si>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</si>
  <si>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</si>
  <si>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</si>
  <si>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</si>
  <si>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</si>
  <si>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</si>
  <si>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</si>
  <si>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</si>
  <si>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</si>
  <si>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</si>
  <si>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</si>
  <si>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</si>
  <si>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</si>
  <si>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</si>
  <si>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</si>
  <si>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</si>
  <si>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</si>
  <si>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</si>
  <si>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</si>
  <si>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</si>
  <si>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</si>
  <si>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</si>
  <si>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</si>
  <si>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</si>
  <si>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</si>
  <si>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</si>
  <si>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</si>
  <si>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</si>
  <si>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</si>
  <si>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</si>
  <si>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</si>
  <si>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</si>
  <si>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</si>
  <si>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</si>
  <si>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</si>
  <si>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</si>
  <si>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</si>
  <si>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</si>
  <si>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</si>
  <si>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</si>
  <si>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</si>
  <si>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</si>
  <si>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</si>
  <si>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</si>
  <si>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</si>
  <si>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</si>
  <si>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</si>
  <si>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</si>
  <si>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</si>
  <si>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</si>
  <si>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</si>
  <si>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</si>
  <si>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</si>
  <si>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</si>
  <si>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</si>
  <si>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</si>
  <si>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</si>
  <si>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</si>
  <si>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</si>
  <si>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</si>
  <si>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</si>
  <si>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</si>
  <si>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</si>
  <si>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</si>
  <si>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</si>
  <si>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</si>
  <si>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</si>
  <si>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</si>
  <si>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</si>
  <si>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</si>
  <si>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</si>
  <si>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</si>
  <si>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</si>
  <si>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</si>
  <si>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</si>
  <si>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</si>
  <si>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</si>
  <si>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</si>
  <si>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</si>
  <si>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</si>
  <si>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</si>
  <si>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</si>
  <si>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</si>
  <si>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</si>
  <si>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</si>
  <si>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</si>
  <si>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</si>
  <si>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</si>
  <si>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</si>
  <si>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</si>
  <si>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</si>
  <si>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</si>
  <si>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</si>
  <si>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</si>
  <si>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</si>
  <si>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</si>
  <si>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</si>
  <si>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</si>
  <si>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</si>
  <si>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</si>
  <si>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</si>
  <si>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</si>
  <si>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</si>
  <si>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</si>
  <si>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</si>
  <si>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</si>
  <si>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</si>
  <si>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</si>
  <si>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</si>
  <si>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</si>
  <si>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</si>
  <si>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</si>
  <si>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</si>
  <si>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</si>
  <si>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</si>
  <si>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</si>
  <si>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</si>
  <si>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</si>
  <si>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</si>
  <si>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</si>
  <si>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</si>
  <si>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</si>
  <si>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</si>
  <si>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</si>
  <si>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</si>
  <si>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</si>
  <si>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</si>
  <si>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</si>
  <si>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</si>
  <si>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</si>
  <si>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</si>
  <si>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</si>
  <si>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</si>
  <si>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</si>
  <si>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</si>
  <si>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</si>
  <si>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</si>
  <si>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</si>
  <si>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</si>
  <si>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</si>
  <si>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</si>
  <si>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</si>
  <si>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</si>
  <si>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</si>
  <si>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</si>
  <si>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</si>
  <si>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</si>
  <si>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</si>
  <si>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</si>
  <si>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</si>
  <si>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</si>
  <si>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</si>
  <si>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</si>
  <si>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</si>
  <si>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</si>
  <si>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</si>
  <si>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</si>
  <si>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</si>
  <si>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</si>
  <si>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</si>
  <si>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</si>
  <si>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</si>
  <si>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</si>
  <si>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</si>
  <si>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</si>
  <si>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</si>
  <si>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</si>
  <si>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</si>
  <si>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</si>
  <si>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</si>
  <si>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</si>
  <si>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</si>
  <si>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</si>
  <si>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</si>
  <si>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</si>
  <si>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</si>
  <si>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</si>
  <si>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</si>
  <si>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</si>
  <si>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</si>
  <si>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</si>
  <si>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</si>
  <si>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</si>
  <si>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</si>
  <si>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</si>
  <si>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</si>
  <si>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</si>
  <si>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</si>
  <si>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</si>
  <si>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</si>
  <si>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</si>
  <si>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</si>
  <si>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</si>
  <si>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</si>
  <si>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</si>
  <si>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</si>
  <si>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</si>
  <si>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</si>
  <si>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</si>
  <si>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</si>
  <si>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</si>
  <si>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</si>
  <si>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</si>
  <si>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</si>
  <si>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</si>
  <si>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</si>
  <si>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</si>
  <si>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</si>
  <si>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</si>
  <si>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</si>
  <si>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</si>
  <si>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</si>
  <si>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</si>
  <si>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</si>
  <si>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</si>
  <si>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</si>
  <si>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</si>
  <si>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</si>
  <si>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</si>
  <si>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</si>
  <si>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</si>
  <si>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</si>
  <si>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</si>
  <si>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</si>
  <si>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</si>
  <si>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</si>
  <si>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</si>
  <si>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</si>
  <si>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</si>
  <si>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</si>
  <si>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</si>
  <si>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</si>
  <si>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</si>
  <si>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</si>
  <si>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</si>
  <si>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</si>
  <si>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</si>
  <si>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</si>
  <si>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</si>
  <si>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</si>
  <si>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</si>
  <si>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</si>
  <si>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</si>
  <si>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</si>
  <si>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</si>
  <si>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</si>
  <si>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</si>
  <si>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</si>
  <si>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</si>
  <si>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</si>
  <si>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</si>
  <si>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</si>
  <si>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</si>
  <si>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</si>
  <si>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</si>
  <si>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</si>
  <si>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</si>
  <si>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</si>
  <si>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</si>
  <si>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</si>
  <si>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</si>
  <si>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</si>
  <si>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</si>
  <si>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</si>
  <si>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</si>
  <si>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</si>
  <si>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</si>
  <si>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</si>
  <si>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</si>
  <si>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</si>
  <si>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</si>
  <si>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</si>
  <si>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</si>
  <si>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</si>
  <si>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</si>
  <si>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</si>
  <si>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</si>
  <si>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</si>
  <si>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</si>
  <si>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</si>
  <si>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</si>
  <si>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</si>
  <si>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</si>
  <si>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</si>
  <si>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</si>
  <si>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</si>
  <si>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</si>
  <si>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</si>
  <si>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</si>
  <si>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</si>
  <si>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</si>
  <si>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</si>
  <si>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</si>
  <si>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</si>
  <si>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</si>
  <si>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</si>
  <si>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</si>
  <si>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</si>
  <si>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</si>
  <si>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</si>
  <si>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</si>
  <si>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</si>
  <si>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</si>
  <si>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</si>
  <si>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</si>
  <si>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</si>
  <si>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</si>
  <si>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</si>
  <si>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</si>
  <si>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</si>
  <si>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</si>
  <si>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</si>
  <si>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</si>
  <si>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</si>
  <si>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</si>
  <si>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</si>
  <si>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</si>
  <si>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</si>
  <si>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</si>
  <si>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</si>
  <si>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</si>
  <si>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</si>
  <si>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</si>
  <si>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</si>
  <si>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</si>
  <si>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</si>
  <si>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</si>
  <si>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</si>
  <si>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</si>
  <si>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</si>
  <si>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</si>
  <si>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</si>
  <si>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</si>
  <si>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</si>
  <si>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</si>
  <si>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</si>
  <si>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</si>
  <si>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</si>
  <si>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</si>
  <si>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</si>
  <si>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</si>
  <si>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</si>
  <si>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</si>
  <si>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</si>
  <si>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</si>
  <si>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</si>
  <si>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</si>
  <si>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</si>
  <si>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</si>
  <si>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</si>
  <si>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</si>
  <si>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</si>
  <si>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</si>
  <si>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</si>
  <si>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</si>
  <si>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</si>
  <si>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</si>
  <si>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</si>
  <si>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</si>
  <si>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</si>
  <si>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</si>
  <si>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</si>
  <si>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</si>
  <si>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</si>
  <si>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</si>
  <si>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</si>
  <si>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</si>
  <si>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</si>
  <si>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</si>
  <si>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</si>
  <si>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</si>
  <si>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</si>
  <si>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</si>
  <si>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</si>
  <si>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</si>
  <si>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</si>
  <si>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</si>
  <si>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</si>
  <si>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</si>
  <si>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</si>
  <si>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</si>
  <si>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</si>
  <si>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</si>
  <si>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</si>
  <si>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</si>
  <si>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</si>
  <si>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</si>
  <si>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</si>
  <si>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</si>
  <si>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</si>
  <si>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</si>
  <si>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</si>
  <si>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</si>
  <si>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</si>
  <si>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</si>
  <si>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</si>
  <si>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</si>
  <si>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</si>
  <si>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</si>
  <si>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</si>
  <si>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</si>
  <si>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</si>
  <si>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</si>
  <si>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</si>
  <si>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</si>
  <si>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</si>
  <si>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</si>
  <si>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</si>
  <si>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</si>
  <si>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</si>
  <si>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</si>
  <si>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</si>
  <si>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</si>
  <si>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</si>
  <si>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</si>
  <si>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</si>
  <si>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</si>
  <si>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</si>
  <si>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</si>
  <si>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</si>
  <si>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</si>
  <si>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</si>
  <si>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</si>
  <si>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</si>
  <si>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</si>
  <si>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</si>
  <si>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</si>
  <si>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</si>
  <si>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</si>
  <si>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</si>
  <si>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</si>
  <si>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</si>
  <si>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</si>
  <si>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</si>
  <si>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</si>
  <si>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</si>
  <si>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</si>
  <si>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</si>
  <si>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</si>
  <si>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</si>
  <si>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</si>
  <si>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</si>
  <si>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</si>
  <si>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</si>
  <si>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</si>
  <si>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</si>
  <si>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</si>
  <si>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</si>
  <si>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</si>
  <si>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</si>
  <si>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</si>
  <si>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</si>
  <si>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</si>
  <si>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</si>
  <si>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</si>
  <si>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</si>
  <si>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</si>
  <si>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</si>
  <si>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</si>
  <si>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</si>
  <si>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</si>
  <si>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</si>
  <si>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</si>
  <si>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</si>
  <si>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</si>
  <si>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</si>
  <si>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</si>
  <si>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</si>
  <si>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</si>
  <si>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</si>
  <si>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</si>
  <si>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</si>
  <si>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</si>
  <si>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</si>
  <si>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</si>
  <si>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</si>
  <si>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</si>
  <si>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</si>
  <si>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</si>
  <si>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</si>
  <si>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</si>
  <si>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</si>
  <si>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</si>
  <si>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</si>
  <si>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</si>
  <si>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</si>
  <si>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</si>
  <si>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</si>
  <si>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</si>
  <si>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</si>
  <si>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</si>
  <si>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</si>
  <si>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</si>
  <si>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</si>
  <si>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</si>
  <si>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</si>
  <si>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</si>
  <si>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</si>
  <si>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</si>
  <si>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</si>
  <si>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</si>
  <si>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</si>
  <si>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</si>
  <si>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</si>
  <si>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</si>
  <si>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</si>
  <si>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</si>
  <si>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</si>
  <si>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</si>
  <si>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</si>
  <si>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</si>
  <si>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</si>
  <si>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</si>
  <si>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</si>
  <si>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</si>
  <si>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</si>
  <si>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</si>
  <si>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</si>
  <si>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</si>
  <si>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</si>
  <si>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</si>
  <si>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</si>
  <si>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</si>
  <si>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</si>
  <si>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</si>
  <si>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</si>
  <si>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</si>
  <si>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</si>
  <si>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</si>
  <si>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</si>
  <si>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</si>
  <si>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</si>
  <si>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</si>
  <si>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</si>
  <si>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</si>
  <si>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</si>
  <si>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</si>
  <si>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</si>
  <si>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</si>
  <si>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</si>
  <si>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</si>
  <si>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</si>
  <si>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</si>
  <si>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</si>
  <si>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</si>
  <si>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</si>
  <si>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</si>
  <si>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</si>
  <si>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</si>
  <si>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</si>
  <si>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</si>
  <si>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</si>
  <si>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</si>
  <si>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</si>
  <si>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</si>
  <si>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</si>
  <si>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</si>
  <si>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</si>
  <si>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</si>
  <si>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</si>
  <si>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</si>
  <si>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</si>
  <si>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</si>
  <si>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</si>
  <si>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</si>
  <si>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</si>
  <si>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</si>
  <si>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</si>
  <si>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</si>
  <si>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</si>
  <si>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</si>
  <si>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</si>
  <si>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</si>
  <si>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</si>
  <si>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</si>
  <si>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</si>
  <si>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</si>
  <si>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</si>
  <si>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</si>
  <si>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</si>
  <si>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</si>
  <si>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</si>
  <si>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</si>
  <si>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</si>
  <si>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</si>
  <si>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</si>
  <si>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</si>
  <si>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</si>
  <si>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</si>
  <si>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</si>
  <si>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</si>
  <si>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</si>
  <si>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</si>
  <si>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</si>
  <si>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</si>
  <si>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</si>
  <si>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</si>
  <si>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</si>
  <si>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</si>
  <si>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</si>
  <si>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</si>
  <si>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</si>
  <si>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</si>
  <si>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</si>
  <si>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</si>
  <si>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</si>
  <si>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</si>
  <si>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</si>
  <si>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</si>
  <si>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</si>
  <si>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</si>
  <si>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</si>
  <si>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</si>
  <si>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</si>
  <si>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</si>
  <si>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</si>
  <si>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</si>
  <si>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</si>
  <si>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</si>
  <si>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</si>
  <si>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</si>
  <si>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</si>
  <si>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</si>
  <si>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</si>
  <si>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</si>
  <si>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</si>
  <si>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</si>
  <si>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</si>
  <si>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</si>
  <si>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</si>
  <si>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</si>
  <si>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</si>
  <si>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</si>
  <si>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</si>
  <si>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</si>
  <si>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</si>
  <si>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</si>
  <si>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</si>
  <si>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</si>
  <si>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</si>
  <si>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</si>
  <si>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</si>
  <si>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</si>
  <si>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</si>
  <si>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</si>
  <si>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</si>
  <si>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</si>
  <si>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</si>
  <si>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</si>
  <si>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</si>
  <si>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</si>
  <si>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</si>
  <si>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</si>
  <si>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</si>
  <si>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</si>
  <si>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</si>
  <si>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</si>
  <si>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</si>
  <si>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</si>
  <si>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</si>
  <si>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</si>
  <si>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</si>
  <si>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</si>
  <si>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</si>
  <si>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</si>
  <si>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</si>
  <si>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</si>
  <si>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</si>
  <si>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</si>
  <si>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</si>
  <si>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</si>
  <si>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</si>
  <si>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</si>
  <si>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</si>
  <si>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</si>
  <si>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</si>
  <si>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</si>
  <si>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</si>
  <si>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</si>
  <si>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</si>
  <si>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</si>
  <si>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</si>
  <si>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</si>
  <si>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</si>
  <si>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</si>
  <si>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</si>
  <si>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</si>
  <si>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</si>
  <si>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</si>
  <si>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</si>
  <si>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</si>
  <si>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</si>
  <si>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</si>
  <si>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</si>
  <si>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</si>
  <si>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</si>
  <si>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</si>
  <si>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</si>
  <si>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</si>
  <si>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</si>
  <si>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</si>
  <si>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</si>
  <si>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</si>
  <si>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</si>
  <si>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</si>
  <si>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</si>
  <si>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</si>
  <si>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</si>
  <si>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</si>
  <si>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</si>
  <si>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</si>
  <si>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</si>
  <si>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</si>
  <si>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</si>
  <si>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</si>
  <si>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</si>
  <si>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</si>
  <si>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</si>
  <si>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</si>
  <si>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</si>
  <si>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</si>
  <si>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</si>
  <si>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</si>
  <si>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</si>
  <si>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</si>
  <si>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</si>
  <si>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</si>
  <si>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</si>
  <si>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</si>
  <si>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</si>
  <si>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</si>
  <si>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</si>
  <si>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</si>
  <si>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</si>
  <si>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</si>
  <si>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</si>
  <si>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</si>
  <si>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</si>
  <si>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</si>
  <si>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</si>
  <si>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</si>
  <si>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</si>
  <si>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</si>
  <si>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</si>
  <si>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</si>
  <si>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</si>
  <si>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</si>
  <si>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</si>
  <si>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</si>
  <si>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</si>
  <si>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</si>
  <si>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</si>
  <si>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</si>
  <si>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</si>
  <si>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</si>
  <si>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</si>
  <si>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</si>
  <si>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</si>
  <si>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</si>
  <si>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</si>
  <si>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</si>
  <si>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</si>
  <si>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</si>
  <si>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</si>
  <si>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</si>
  <si>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</si>
  <si>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</si>
  <si>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</si>
  <si>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</si>
  <si>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</si>
  <si>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</si>
  <si>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</si>
  <si>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</si>
  <si>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</si>
  <si>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</si>
  <si>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</si>
  <si>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</si>
  <si>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</si>
  <si>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</si>
  <si>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</si>
  <si>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</si>
  <si>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</si>
  <si>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</si>
  <si>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</si>
  <si>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</si>
  <si>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</si>
  <si>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</si>
  <si>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</si>
  <si>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</si>
  <si>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</si>
  <si>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</si>
  <si>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</si>
  <si>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</si>
  <si>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</si>
  <si>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</si>
  <si>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</si>
  <si>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</si>
  <si>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</si>
  <si>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</si>
  <si>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</si>
  <si>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</si>
  <si>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</si>
  <si>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</si>
  <si>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</si>
  <si>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</si>
  <si>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</si>
  <si>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</si>
  <si>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</si>
  <si>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</si>
  <si>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</si>
  <si>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</si>
  <si>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</si>
  <si>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</si>
  <si>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</si>
  <si>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</si>
  <si>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</si>
  <si>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</si>
  <si>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</si>
  <si>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</si>
  <si>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</si>
  <si>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</si>
  <si>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</si>
  <si>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</si>
  <si>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</si>
  <si>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</si>
  <si>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</si>
  <si>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</si>
  <si>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</si>
  <si>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</si>
  <si>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</si>
  <si>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</si>
  <si>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</si>
  <si>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</si>
  <si>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</si>
  <si>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</si>
  <si>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</si>
  <si>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</si>
  <si>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</si>
  <si>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</si>
  <si>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</si>
  <si>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</si>
  <si>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</si>
  <si>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</si>
  <si>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</si>
  <si>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</si>
  <si>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</si>
  <si>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</si>
  <si>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</si>
  <si>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</si>
  <si>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</si>
  <si>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</si>
  <si>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</si>
  <si>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</si>
  <si>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</si>
  <si>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</si>
  <si>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</si>
  <si>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</si>
  <si>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</si>
  <si>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</si>
  <si>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</si>
  <si>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</si>
  <si>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</si>
  <si>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</si>
  <si>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</si>
  <si>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</si>
  <si>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</si>
  <si>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</si>
  <si>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</si>
  <si>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</si>
  <si>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</si>
  <si>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</si>
  <si>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</si>
  <si>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</si>
  <si>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</si>
  <si>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</si>
  <si>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</si>
  <si>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</si>
  <si>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</si>
  <si>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</si>
  <si>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</si>
  <si>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</si>
  <si>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</si>
  <si>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</si>
  <si>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</si>
  <si>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</si>
  <si>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</si>
  <si>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</si>
  <si>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</si>
  <si>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</si>
  <si>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</si>
  <si>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</si>
  <si>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</si>
  <si>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</si>
  <si>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</si>
  <si>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</si>
  <si>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</si>
  <si>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</si>
  <si>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</si>
  <si>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</si>
  <si>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</si>
  <si>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</si>
  <si>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</si>
  <si>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</si>
  <si>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</si>
  <si>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</si>
  <si>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</si>
  <si>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</si>
  <si>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</si>
  <si>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</si>
  <si>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</si>
  <si>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</si>
  <si>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</si>
  <si>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</si>
  <si>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</si>
  <si>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</si>
  <si>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</si>
  <si>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</si>
  <si>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</si>
  <si>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</si>
  <si>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</si>
  <si>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</si>
  <si>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</si>
  <si>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</si>
  <si>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</si>
  <si>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</si>
  <si>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</si>
  <si>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</si>
  <si>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</si>
  <si>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</si>
  <si>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</si>
  <si>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</si>
  <si>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</si>
  <si>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</si>
  <si>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</si>
  <si>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</si>
  <si>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</si>
  <si>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</si>
  <si>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</si>
  <si>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</si>
  <si>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</si>
  <si>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</si>
  <si>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</si>
  <si>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</si>
  <si>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</si>
  <si>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</si>
  <si>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</si>
  <si>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</si>
  <si>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</si>
  <si>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</si>
  <si>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</si>
  <si>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</si>
  <si>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</si>
  <si>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</si>
  <si>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</si>
  <si>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</si>
  <si>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</si>
  <si>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</si>
  <si>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</si>
  <si>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</si>
  <si>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</si>
  <si>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</si>
  <si>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</si>
  <si>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</si>
  <si>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</si>
  <si>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</si>
  <si>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</si>
  <si>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</si>
  <si>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</si>
  <si>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</si>
  <si>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</si>
  <si>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</si>
  <si>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</si>
  <si>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</si>
  <si>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</si>
  <si>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</si>
  <si>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</si>
  <si>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</si>
  <si>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</si>
  <si>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</si>
  <si>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</si>
  <si>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</si>
  <si>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</si>
  <si>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</si>
  <si>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</si>
  <si>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</si>
  <si>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</si>
  <si>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</si>
  <si>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</si>
  <si>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</si>
  <si>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</si>
  <si>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</si>
  <si>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</si>
  <si>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</si>
  <si>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</si>
  <si>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</si>
  <si>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</si>
  <si>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</si>
  <si>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</si>
  <si>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</si>
  <si>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</si>
  <si>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</si>
  <si>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</si>
  <si>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</si>
  <si>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</si>
  <si>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</si>
  <si>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</si>
  <si>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</si>
  <si>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</si>
  <si>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</si>
  <si>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</si>
  <si>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</si>
  <si>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</si>
  <si>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</si>
  <si>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</si>
  <si>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</si>
  <si>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</si>
  <si>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</si>
  <si>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</si>
  <si>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</si>
  <si>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</si>
  <si>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</si>
  <si>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</si>
  <si>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</si>
  <si>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</si>
  <si>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</si>
  <si>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</si>
  <si>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</si>
  <si>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</si>
  <si>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</si>
  <si>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</si>
  <si>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</si>
  <si>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</si>
  <si>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</si>
  <si>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</si>
  <si>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</si>
  <si>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</si>
  <si>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</si>
  <si>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</si>
  <si>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</si>
  <si>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</si>
  <si>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</si>
  <si>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</si>
  <si>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</si>
  <si>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</si>
  <si>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</si>
  <si>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</si>
  <si>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</si>
  <si>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</si>
  <si>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</si>
  <si>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</si>
  <si>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</si>
  <si>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</si>
  <si>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</si>
  <si>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</si>
  <si>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</si>
  <si>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</si>
  <si>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</si>
  <si>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</si>
  <si>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</si>
  <si>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</si>
  <si>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</si>
  <si>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</si>
  <si>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</si>
  <si>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</si>
  <si>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</si>
  <si>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</si>
  <si>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</si>
  <si>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</si>
  <si>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</si>
  <si>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</si>
  <si>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</si>
  <si>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</si>
  <si>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</si>
  <si>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</si>
  <si>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</si>
  <si>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</si>
  <si>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</si>
  <si>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</si>
  <si>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</si>
  <si>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</si>
  <si>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</si>
  <si>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</si>
  <si>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</si>
  <si>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</si>
  <si>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</si>
  <si>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</si>
  <si>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</si>
  <si>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</si>
  <si>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</si>
  <si>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</si>
  <si>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</si>
  <si>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</si>
  <si>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</si>
  <si>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</si>
  <si>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</si>
  <si>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</si>
  <si>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</si>
  <si>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</si>
  <si>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</si>
  <si>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</si>
  <si>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</si>
  <si>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</si>
  <si>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</si>
  <si>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</si>
  <si>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</si>
  <si>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</si>
  <si>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</si>
  <si>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</si>
  <si>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</si>
  <si>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</si>
  <si>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</si>
  <si>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</si>
  <si>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</si>
  <si>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</si>
  <si>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</si>
  <si>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</si>
  <si>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</si>
  <si>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</si>
  <si>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</si>
  <si>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</si>
  <si>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</si>
  <si>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</si>
  <si>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</si>
  <si>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</si>
  <si>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</si>
  <si>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</si>
  <si>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</si>
  <si>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</si>
  <si>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</si>
  <si>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</si>
  <si>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</si>
  <si>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</si>
  <si>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</si>
  <si>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</si>
  <si>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</si>
  <si>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</si>
  <si>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</si>
  <si>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</si>
  <si>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</si>
  <si>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</si>
  <si>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</si>
  <si>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</si>
  <si>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</si>
  <si>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</si>
  <si>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</si>
  <si>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</si>
  <si>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</si>
  <si>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</si>
  <si>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</si>
  <si>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</si>
  <si>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</si>
  <si>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</si>
  <si>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</si>
  <si>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</si>
  <si>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</si>
  <si>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</si>
  <si>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</si>
  <si>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</si>
  <si>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</si>
  <si>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</si>
  <si>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</si>
  <si>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</si>
  <si>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</si>
  <si>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</si>
  <si>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</si>
  <si>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</si>
  <si>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</si>
  <si>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</si>
  <si>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</si>
  <si>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</si>
  <si>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</si>
  <si>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</si>
  <si>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</si>
  <si>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</si>
  <si>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</si>
  <si>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</si>
  <si>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</si>
  <si>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</si>
  <si>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</si>
  <si>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</si>
  <si>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</si>
  <si>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</si>
  <si>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</si>
  <si>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</si>
  <si>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</si>
  <si>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</si>
  <si>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</si>
  <si>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</si>
  <si>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</si>
  <si>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</si>
  <si>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</si>
  <si>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</si>
  <si>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</si>
  <si>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</si>
  <si>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</si>
  <si>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</si>
  <si>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</si>
  <si>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</si>
  <si>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</si>
  <si>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</si>
  <si>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</si>
  <si>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</si>
  <si>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</si>
  <si>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</si>
  <si>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</si>
  <si>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</si>
  <si>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</si>
  <si>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</si>
  <si>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</si>
  <si>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</si>
  <si>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</si>
  <si>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</si>
  <si>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</si>
  <si>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</si>
  <si>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</si>
  <si>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</si>
  <si>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</si>
  <si>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</si>
  <si>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</si>
  <si>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</si>
  <si>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</si>
  <si>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</si>
  <si>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</si>
  <si>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</si>
  <si>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</si>
  <si>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</si>
  <si>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</si>
  <si>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</si>
  <si>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</si>
  <si>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</si>
  <si>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</si>
  <si>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</si>
  <si>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</si>
  <si>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</si>
  <si>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</si>
  <si>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</si>
  <si>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</si>
  <si>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</si>
  <si>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</si>
  <si>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</si>
  <si>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</si>
  <si>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</si>
  <si>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</si>
  <si>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</si>
  <si>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</si>
  <si>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</si>
  <si>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</si>
  <si>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</si>
  <si>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</si>
  <si>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</si>
  <si>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</si>
  <si>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</si>
  <si>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</si>
  <si>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</si>
  <si>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</si>
  <si>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</si>
  <si>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</si>
  <si>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</si>
  <si>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</si>
  <si>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</si>
  <si>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</si>
  <si>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</si>
  <si>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</si>
  <si>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</si>
  <si>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</si>
  <si>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</si>
  <si>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</si>
  <si>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</si>
  <si>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</si>
  <si>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</si>
  <si>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</si>
  <si>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</si>
  <si>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</si>
  <si>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</si>
  <si>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</si>
  <si>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</si>
  <si>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</si>
  <si>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</si>
  <si>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</si>
  <si>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</si>
  <si>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</si>
  <si>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</si>
  <si>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</si>
  <si>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</si>
  <si>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</si>
  <si>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</si>
  <si>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</si>
  <si>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</si>
  <si>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</si>
  <si>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</si>
  <si>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</si>
  <si>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</si>
  <si>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</si>
  <si>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</si>
  <si>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</si>
  <si>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</si>
  <si>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</si>
  <si>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</si>
  <si>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</si>
  <si>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</si>
  <si>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</si>
  <si>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</si>
  <si>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</si>
  <si>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</si>
  <si>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</si>
  <si>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</si>
  <si>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</si>
  <si>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</si>
  <si>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</si>
  <si>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</si>
  <si>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</si>
  <si>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</si>
  <si>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</si>
  <si>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</si>
  <si>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</si>
  <si>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</si>
  <si>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</si>
  <si>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</si>
  <si>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</si>
  <si>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</si>
  <si>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</si>
  <si>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</si>
  <si>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</si>
  <si>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</si>
  <si>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</si>
  <si>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</si>
  <si>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</si>
  <si>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</si>
  <si>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</si>
  <si>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</si>
  <si>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</si>
  <si>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</si>
  <si>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</si>
  <si>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</si>
  <si>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</si>
  <si>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</si>
  <si>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</si>
  <si>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</si>
  <si>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</si>
  <si>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</si>
  <si>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</si>
  <si>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</si>
  <si>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</si>
  <si>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</si>
  <si>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</si>
  <si>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</si>
  <si>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</si>
  <si>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</si>
  <si>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</si>
  <si>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</si>
  <si>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</si>
  <si>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</si>
  <si>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</si>
  <si>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</si>
  <si>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</si>
  <si>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</si>
  <si>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</si>
  <si>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</si>
  <si>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</si>
  <si>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</si>
  <si>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</si>
  <si>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</si>
  <si>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</si>
  <si>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</si>
  <si>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</si>
  <si>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</si>
  <si>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</si>
  <si>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</si>
  <si>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</si>
  <si>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</si>
  <si>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</si>
  <si>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</si>
  <si>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</si>
  <si>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</si>
  <si>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</si>
  <si>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</si>
  <si>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</si>
  <si>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</si>
  <si>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</si>
  <si>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</si>
  <si>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</si>
  <si>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</si>
  <si>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</si>
  <si>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</si>
  <si>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</si>
  <si>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</si>
  <si>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</si>
  <si>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</si>
  <si>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</si>
  <si>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</si>
  <si>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</si>
  <si>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</si>
  <si>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</si>
  <si>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</si>
  <si>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</si>
  <si>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</si>
  <si>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</si>
  <si>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</si>
  <si>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</si>
  <si>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</si>
  <si>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</si>
  <si>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</si>
  <si>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</si>
  <si>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</si>
  <si>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</si>
  <si>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</si>
  <si>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</si>
  <si>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</si>
  <si>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</si>
  <si>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</si>
  <si>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</si>
  <si>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</si>
  <si>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</si>
  <si>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</si>
  <si>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</si>
  <si>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</si>
  <si>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</si>
  <si>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</si>
  <si>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</si>
  <si>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</si>
  <si>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</si>
  <si>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</si>
  <si>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</si>
  <si>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</si>
  <si>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</si>
  <si>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</si>
  <si>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</si>
  <si>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</si>
  <si>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</si>
  <si>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</si>
  <si>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</si>
  <si>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</si>
  <si>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</si>
  <si>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</si>
  <si>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</si>
  <si>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</si>
  <si>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</si>
  <si>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</si>
  <si>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</si>
  <si>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</si>
  <si>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</si>
  <si>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</si>
  <si>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</si>
  <si>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</si>
  <si>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</si>
  <si>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</si>
  <si>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</si>
  <si>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</si>
  <si>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</si>
  <si>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</si>
  <si>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</si>
  <si>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</si>
  <si>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</si>
  <si>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</si>
  <si>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</si>
  <si>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</si>
  <si>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</si>
  <si>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</si>
  <si>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</si>
  <si>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</si>
  <si>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</si>
  <si>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</si>
  <si>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</si>
  <si>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</si>
  <si>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</si>
  <si>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</si>
  <si>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</si>
  <si>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</si>
  <si>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</si>
  <si>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</si>
  <si>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</si>
  <si>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</si>
  <si>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</si>
  <si>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</si>
  <si>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</si>
  <si>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</si>
  <si>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</si>
  <si>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</si>
  <si>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</si>
  <si>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</si>
  <si>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</si>
  <si>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</si>
  <si>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</si>
  <si>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</si>
  <si>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</si>
  <si>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</si>
  <si>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</si>
  <si>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</si>
  <si>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</si>
  <si>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</si>
  <si>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</si>
  <si>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</si>
  <si>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</si>
  <si>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</si>
  <si>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</si>
  <si>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</si>
  <si>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</si>
  <si>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</si>
  <si>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</si>
  <si>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</si>
  <si>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</si>
  <si>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</si>
  <si>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</si>
  <si>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</si>
  <si>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</si>
  <si>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</si>
  <si>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</si>
  <si>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</si>
  <si>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</si>
  <si>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</si>
  <si>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</si>
  <si>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</si>
  <si>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</si>
  <si>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</si>
  <si>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</si>
  <si>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</si>
  <si>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</si>
  <si>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</si>
  <si>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</si>
  <si>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</si>
  <si>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</si>
  <si>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</si>
  <si>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</si>
  <si>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</si>
  <si>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</si>
  <si>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</si>
  <si>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</si>
  <si>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</si>
  <si>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</si>
  <si>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</si>
  <si>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</si>
  <si>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</si>
  <si>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</si>
  <si>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</si>
  <si>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</si>
  <si>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</si>
  <si>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</si>
  <si>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</si>
  <si>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</si>
  <si>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</si>
  <si>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</si>
  <si>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</si>
  <si>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</si>
  <si>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</si>
  <si>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</si>
  <si>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</si>
  <si>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</si>
  <si>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</si>
  <si>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</si>
  <si>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</si>
  <si>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</si>
  <si>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</si>
  <si>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</si>
  <si>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</si>
  <si>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</si>
  <si>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</si>
  <si>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</si>
  <si>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</si>
  <si>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</si>
  <si>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</si>
  <si>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</si>
  <si>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</si>
  <si>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</si>
  <si>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</si>
  <si>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</si>
  <si>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</si>
  <si>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</si>
  <si>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</si>
  <si>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</si>
  <si>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</si>
  <si>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</si>
  <si>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</si>
  <si>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</si>
  <si>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</si>
  <si>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</si>
  <si>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</si>
  <si>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</si>
  <si>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</si>
  <si>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</si>
  <si>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</si>
  <si>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</si>
  <si>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</si>
  <si>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</si>
  <si>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</si>
  <si>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</si>
  <si>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</si>
  <si>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</si>
  <si>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</si>
  <si>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</si>
  <si>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</si>
  <si>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</si>
  <si>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</si>
  <si>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</si>
  <si>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</si>
  <si>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</si>
  <si>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</si>
  <si>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</si>
  <si>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</si>
  <si>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</si>
  <si>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</si>
  <si>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</si>
  <si>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</si>
  <si>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</si>
  <si>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</si>
  <si>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</si>
  <si>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</si>
  <si>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</si>
  <si>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</si>
  <si>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</si>
  <si>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</si>
  <si>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</si>
  <si>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</si>
  <si>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</si>
  <si>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</si>
  <si>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</si>
  <si>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</si>
  <si>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</si>
  <si>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</si>
  <si>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</si>
  <si>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</si>
  <si>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</si>
  <si>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</si>
  <si>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</si>
  <si>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</si>
  <si>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</si>
  <si>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</si>
  <si>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</si>
  <si>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</si>
  <si>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</si>
  <si>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</si>
  <si>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</si>
  <si>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</si>
  <si>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</si>
  <si>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</si>
  <si>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</si>
  <si>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</si>
  <si>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</si>
  <si>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</si>
  <si>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</si>
  <si>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</si>
  <si>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</si>
  <si>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</si>
  <si>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</si>
  <si>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</si>
  <si>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</si>
  <si>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</si>
  <si>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</si>
  <si>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</si>
  <si>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</si>
  <si>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</si>
  <si>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</si>
  <si>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</si>
  <si>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</si>
  <si>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</si>
  <si>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</si>
  <si>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</si>
  <si>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</si>
  <si>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</si>
  <si>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</si>
  <si>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</si>
  <si>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</si>
  <si>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</si>
  <si>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</si>
  <si>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</si>
  <si>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</si>
  <si>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</si>
  <si>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</si>
  <si>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</si>
  <si>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</si>
  <si>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</si>
  <si>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</si>
  <si>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</si>
  <si>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</si>
  <si>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</si>
  <si>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</si>
  <si>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</si>
  <si>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</si>
  <si>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</si>
  <si>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</si>
  <si>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</si>
  <si>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</si>
  <si>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</si>
  <si>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</si>
  <si>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</si>
  <si>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</si>
  <si>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</si>
  <si>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</si>
  <si>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</si>
  <si>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</si>
  <si>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</si>
  <si>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</si>
  <si>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</si>
  <si>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</si>
  <si>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</si>
  <si>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</si>
  <si>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</si>
  <si>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</si>
  <si>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</si>
  <si>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</si>
  <si>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</si>
  <si>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</si>
  <si>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</si>
  <si>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</si>
  <si>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</si>
  <si>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</si>
  <si>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</si>
  <si>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</si>
  <si>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</si>
  <si>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</si>
  <si>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</si>
  <si>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</si>
  <si>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</si>
  <si>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</si>
  <si>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</si>
  <si>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</si>
  <si>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</si>
  <si>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</si>
  <si>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</si>
  <si>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</si>
  <si>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</si>
  <si>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</si>
  <si>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</si>
  <si>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</si>
  <si>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</si>
  <si>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</si>
  <si>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</si>
  <si>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</si>
  <si>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</si>
  <si>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</si>
  <si>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</si>
  <si>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</si>
  <si>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</si>
  <si>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</si>
  <si>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</si>
  <si>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</si>
  <si>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</si>
  <si>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</si>
  <si>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</si>
  <si>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</si>
  <si>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</si>
  <si>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</si>
  <si>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</si>
  <si>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</si>
  <si>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</si>
  <si>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</si>
  <si>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</si>
  <si>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</si>
  <si>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</si>
  <si>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</si>
  <si>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</si>
  <si>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</si>
  <si>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</si>
  <si>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</si>
  <si>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</si>
  <si>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</si>
  <si>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</si>
  <si>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</si>
  <si>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</si>
  <si>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</si>
  <si>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</si>
  <si>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</si>
  <si>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</si>
  <si>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</si>
  <si>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</si>
  <si>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</si>
  <si>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</si>
  <si>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</si>
  <si>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</si>
  <si>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</si>
  <si>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</si>
  <si>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</si>
  <si>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</si>
  <si>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</si>
  <si>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</si>
  <si>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</si>
  <si>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</si>
  <si>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</si>
  <si>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</si>
  <si>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</si>
  <si>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</si>
  <si>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</si>
  <si>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</si>
  <si>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</si>
  <si>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</si>
  <si>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</si>
  <si>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</si>
  <si>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</si>
  <si>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</si>
  <si>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</si>
  <si>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</si>
  <si>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</si>
  <si>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</si>
  <si>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</si>
  <si>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</si>
  <si>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</si>
  <si>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</si>
  <si>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</si>
  <si>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</si>
  <si>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</si>
  <si>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</si>
  <si>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</si>
  <si>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</si>
  <si>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</si>
  <si>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</si>
  <si>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</si>
  <si>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</si>
  <si>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</si>
  <si>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</si>
  <si>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</si>
  <si>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</si>
  <si>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</si>
  <si>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</si>
  <si>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</si>
  <si>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</si>
  <si>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</si>
  <si>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</si>
  <si>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</si>
  <si>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</si>
  <si>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</si>
  <si>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</si>
  <si>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</si>
  <si>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</si>
  <si>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</si>
  <si>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</si>
  <si>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</si>
  <si>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</si>
  <si>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</si>
  <si>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</si>
  <si>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</si>
  <si>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</si>
  <si>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</si>
  <si>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</si>
  <si>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</si>
  <si>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</si>
  <si>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</si>
  <si>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</si>
  <si>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</si>
  <si>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</si>
  <si>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</si>
  <si>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</si>
  <si>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</si>
  <si>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</si>
  <si>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</si>
  <si>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</si>
  <si>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</si>
  <si>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</si>
  <si>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</si>
  <si>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</si>
  <si>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</si>
  <si>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</si>
  <si>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</si>
  <si>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</si>
  <si>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</si>
  <si>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</si>
  <si>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</si>
  <si>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</si>
  <si>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</si>
  <si>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</si>
  <si>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</si>
  <si>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</si>
  <si>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</si>
  <si>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</si>
  <si>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</si>
  <si>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</si>
  <si>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</si>
  <si>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</si>
  <si>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</si>
  <si>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</si>
  <si>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</si>
  <si>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</si>
  <si>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</si>
  <si>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</si>
  <si>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</si>
  <si>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</si>
  <si>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</si>
  <si>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</si>
  <si>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</si>
  <si>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</si>
  <si>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</si>
  <si>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</si>
  <si>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</si>
  <si>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</si>
  <si>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</si>
  <si>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</si>
  <si>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</si>
  <si>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</si>
  <si>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</si>
  <si>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</si>
  <si>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</si>
  <si>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</si>
  <si>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</si>
  <si>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</si>
  <si>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</si>
  <si>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</si>
  <si>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</si>
  <si>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</si>
  <si>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</si>
  <si>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</si>
  <si>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</si>
  <si>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</si>
  <si>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</si>
  <si>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</si>
  <si>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</si>
  <si>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</si>
  <si>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</si>
  <si>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</si>
  <si>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</si>
  <si>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</si>
  <si>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</si>
  <si>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</si>
  <si>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</si>
  <si>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</si>
  <si>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</si>
  <si>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</si>
  <si>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</si>
  <si>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</si>
  <si>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</si>
  <si>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</si>
  <si>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</si>
  <si>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</si>
  <si>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</si>
  <si>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</si>
  <si>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</si>
  <si>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</si>
  <si>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</si>
  <si>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</si>
  <si>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</si>
  <si>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</si>
  <si>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</si>
  <si>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</si>
  <si>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</si>
  <si>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</si>
  <si>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</si>
  <si>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</si>
  <si>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</si>
  <si>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</si>
  <si>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</si>
  <si>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</si>
  <si>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</si>
  <si>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</si>
  <si>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</si>
  <si>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</si>
  <si>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</si>
  <si>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</si>
  <si>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</si>
  <si>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</si>
  <si>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</si>
  <si>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</si>
  <si>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</si>
  <si>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</si>
  <si>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</si>
  <si>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</si>
  <si>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</si>
  <si>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</si>
  <si>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</si>
  <si>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</si>
  <si>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</si>
  <si>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</si>
  <si>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</si>
  <si>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</si>
  <si>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</si>
  <si>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</si>
  <si>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</si>
  <si>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</si>
  <si>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</si>
  <si>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</si>
  <si>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</si>
  <si>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</si>
  <si>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</si>
  <si>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</si>
  <si>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</si>
  <si>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</si>
  <si>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</si>
  <si>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</si>
  <si>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</si>
  <si>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</si>
  <si>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</si>
  <si>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</si>
  <si>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</si>
  <si>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</si>
  <si>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</si>
  <si>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</si>
  <si>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</si>
  <si>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</si>
  <si>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</si>
  <si>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</si>
  <si>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</si>
  <si>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</si>
  <si>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</si>
  <si>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</si>
  <si>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</si>
  <si>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</si>
  <si>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</si>
  <si>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</si>
  <si>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</si>
  <si>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</si>
  <si>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</si>
  <si>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</si>
  <si>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</si>
  <si>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</si>
  <si>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</si>
  <si>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</si>
  <si>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</si>
  <si>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</si>
  <si>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</si>
  <si>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</si>
  <si>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</si>
  <si>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</si>
  <si>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</si>
  <si>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</si>
  <si>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</si>
  <si>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</si>
  <si>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</si>
  <si>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</si>
  <si>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</si>
  <si>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</si>
  <si>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</si>
  <si>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</si>
  <si>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</si>
  <si>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</si>
  <si>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</si>
  <si>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</si>
  <si>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</si>
  <si>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</si>
  <si>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</si>
  <si>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</si>
  <si>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</si>
  <si>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</si>
  <si>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</si>
  <si>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</si>
  <si>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</si>
  <si>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</si>
  <si>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</si>
  <si>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</si>
  <si>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</si>
  <si>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</si>
  <si>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</si>
  <si>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</si>
  <si>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</si>
  <si>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</si>
  <si>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</si>
  <si>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</si>
  <si>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</si>
  <si>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</si>
  <si>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</si>
  <si>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</si>
  <si>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</si>
  <si>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</si>
  <si>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</si>
  <si>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</si>
  <si>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</si>
  <si>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</si>
  <si>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</si>
  <si>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</si>
  <si>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</si>
  <si>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</si>
  <si>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</si>
  <si>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</si>
  <si>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</si>
  <si>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</si>
  <si>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</si>
  <si>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</si>
  <si>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</si>
  <si>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</si>
  <si>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</si>
  <si>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</si>
  <si>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</si>
  <si>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</si>
  <si>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</si>
  <si>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</si>
  <si>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</si>
  <si>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</si>
  <si>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</si>
  <si>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</si>
  <si>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</si>
  <si>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</si>
  <si>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</si>
  <si>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</si>
  <si>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</si>
  <si>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</si>
  <si>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</si>
  <si>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</si>
  <si>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</si>
  <si>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</si>
  <si>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</si>
  <si>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</si>
  <si>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</si>
  <si>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</si>
  <si>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</si>
  <si>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</si>
  <si>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</si>
  <si>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</si>
  <si>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</si>
  <si>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</si>
  <si>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</si>
  <si>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</si>
  <si>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</si>
  <si>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</si>
  <si>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</si>
  <si>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</si>
  <si>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</si>
  <si>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</si>
  <si>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</si>
  <si>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</si>
  <si>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</si>
  <si>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</si>
  <si>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</si>
  <si>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</si>
  <si>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</si>
  <si>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</si>
  <si>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</si>
  <si>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</si>
  <si>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</si>
  <si>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</si>
  <si>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</si>
  <si>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</si>
  <si>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</si>
  <si>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</si>
  <si>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</si>
  <si>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</si>
  <si>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</si>
  <si>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</si>
  <si>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</si>
  <si>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</si>
  <si>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</si>
  <si>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</si>
  <si>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</si>
  <si>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</si>
  <si>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</si>
  <si>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</si>
  <si>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</si>
  <si>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</si>
  <si>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</si>
  <si>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</si>
  <si>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</si>
  <si>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</si>
  <si>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</si>
  <si>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</si>
  <si>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</si>
  <si>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</si>
  <si>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</si>
  <si>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</si>
  <si>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</si>
  <si>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</si>
  <si>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</si>
  <si>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</si>
  <si>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</si>
  <si>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</si>
  <si>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</si>
  <si>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</si>
  <si>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</si>
  <si>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</si>
  <si>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</si>
  <si>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</si>
  <si>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</si>
  <si>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</si>
  <si>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</si>
  <si>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</si>
  <si>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</si>
  <si>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</si>
  <si>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</si>
  <si>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</si>
  <si>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</si>
  <si>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</si>
  <si>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</si>
  <si>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</si>
  <si>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</si>
  <si>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</si>
  <si>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</si>
  <si>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</si>
  <si>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</si>
  <si>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</si>
  <si>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</si>
  <si>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</si>
  <si>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</si>
  <si>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</si>
  <si>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</si>
  <si>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</si>
  <si>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</si>
  <si>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</si>
  <si>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</si>
  <si>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</si>
  <si>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</si>
  <si>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</si>
  <si>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</si>
  <si>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</si>
  <si>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</si>
  <si>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</si>
  <si>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</si>
  <si>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</si>
  <si>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</si>
  <si>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</si>
  <si>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</si>
  <si>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</si>
  <si>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</si>
  <si>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</si>
  <si>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</si>
  <si>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</si>
  <si>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</si>
  <si>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</si>
  <si>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</si>
  <si>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</si>
  <si>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</si>
  <si>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</si>
  <si>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</si>
  <si>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</si>
  <si>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</si>
  <si>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</si>
  <si>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</si>
  <si>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</si>
  <si>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</si>
  <si>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</si>
  <si>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</si>
  <si>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</si>
  <si>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</si>
  <si>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</si>
  <si>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</si>
  <si>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</si>
  <si>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</si>
  <si>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</si>
  <si>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</si>
  <si>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</si>
  <si>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</si>
  <si>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</si>
  <si>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</si>
  <si>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</si>
  <si>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</si>
  <si>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</si>
  <si>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</si>
  <si>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</si>
  <si>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</si>
  <si>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</si>
  <si>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</si>
  <si>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</si>
  <si>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</si>
  <si>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</si>
  <si>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</si>
  <si>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</si>
  <si>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</si>
  <si>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</si>
  <si>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</si>
  <si>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</si>
  <si>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</si>
  <si>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</si>
  <si>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</si>
  <si>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</si>
  <si>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</si>
  <si>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</si>
  <si>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</si>
  <si>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</si>
  <si>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</si>
  <si>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</si>
  <si>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</si>
  <si>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</si>
  <si>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</si>
  <si>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</si>
  <si>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</si>
  <si>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</si>
  <si>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</si>
  <si>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</si>
  <si>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</si>
  <si>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</si>
  <si>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</si>
  <si>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</si>
  <si>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</si>
  <si>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</si>
  <si>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</si>
  <si>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</si>
  <si>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</si>
  <si>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</si>
  <si>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</si>
  <si>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</si>
  <si>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</si>
  <si>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</si>
  <si>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</si>
  <si>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</si>
  <si>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</si>
  <si>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</si>
  <si>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</si>
  <si>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</si>
  <si>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</si>
  <si>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</si>
  <si>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</si>
  <si>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</si>
  <si>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</si>
  <si>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</si>
  <si>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</si>
  <si>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</si>
  <si>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</si>
  <si>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</si>
  <si>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</si>
  <si>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</si>
  <si>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</si>
  <si>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</si>
  <si>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</si>
  <si>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</si>
  <si>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</si>
  <si>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</si>
  <si>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</si>
  <si>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</si>
  <si>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</si>
  <si>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</si>
  <si>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</si>
  <si>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</si>
  <si>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</si>
  <si>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</si>
  <si>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</si>
  <si>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</si>
  <si>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</si>
  <si>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</si>
  <si>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</si>
  <si>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</si>
  <si>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</si>
  <si>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</si>
  <si>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</si>
  <si>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</si>
  <si>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</si>
  <si>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</si>
  <si>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</si>
  <si>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</si>
  <si>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</si>
  <si>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</si>
  <si>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</si>
  <si>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</si>
  <si>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</si>
  <si>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</si>
  <si>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</si>
  <si>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</si>
  <si>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</si>
  <si>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</si>
  <si>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</si>
  <si>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</si>
  <si>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</si>
  <si>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</si>
  <si>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</si>
  <si>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</si>
  <si>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</si>
  <si>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</si>
  <si>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</si>
  <si>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</si>
  <si>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</si>
  <si>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</si>
  <si>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</si>
  <si>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</si>
  <si>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</si>
  <si>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</si>
  <si>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</si>
  <si>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</si>
  <si>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</si>
  <si>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</si>
  <si>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</si>
  <si>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</si>
  <si>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</si>
  <si>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</si>
  <si>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</si>
  <si>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</si>
  <si>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</si>
  <si>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</si>
  <si>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</si>
  <si>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</si>
  <si>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</si>
  <si>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</si>
  <si>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</si>
  <si>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</si>
  <si>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</si>
  <si>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</si>
  <si>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</si>
  <si>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</si>
  <si>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</si>
  <si>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</si>
  <si>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</si>
  <si>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</si>
  <si>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</si>
  <si>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</si>
  <si>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</si>
  <si>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</si>
  <si>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</si>
  <si>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</si>
  <si>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</si>
  <si>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</si>
  <si>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</si>
  <si>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</si>
  <si>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</si>
  <si>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</si>
  <si>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</si>
  <si>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</si>
  <si>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</si>
  <si>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</si>
  <si>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</si>
  <si>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</si>
  <si>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</si>
  <si>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</si>
  <si>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</si>
  <si>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</si>
  <si>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</si>
  <si>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</si>
  <si>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</si>
  <si>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</si>
  <si>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</si>
  <si>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</si>
  <si>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</si>
  <si>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</si>
  <si>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</si>
  <si>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</si>
  <si>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</si>
  <si>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</si>
  <si>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</si>
  <si>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</si>
  <si>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</si>
  <si>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</si>
  <si>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</si>
  <si>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</si>
  <si>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</si>
  <si>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</si>
  <si>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</si>
  <si>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</si>
  <si>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</si>
  <si>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</si>
  <si>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</si>
  <si>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</si>
  <si>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</si>
  <si>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</si>
  <si>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</si>
  <si>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</si>
  <si>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</si>
  <si>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</si>
  <si>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</si>
  <si>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</si>
  <si>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</si>
  <si>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</si>
  <si>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</si>
  <si>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</si>
  <si>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</si>
  <si>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</si>
  <si>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</si>
  <si>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</si>
  <si>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</si>
  <si>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</si>
  <si>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</si>
  <si>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</si>
  <si>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</si>
  <si>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</si>
  <si>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</si>
  <si>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</si>
  <si>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</si>
  <si>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</si>
  <si>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</si>
  <si>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</si>
  <si>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</si>
  <si>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</si>
  <si>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</si>
  <si>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</si>
  <si>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</si>
  <si>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</si>
  <si>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</si>
  <si>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</si>
  <si>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</si>
  <si>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</si>
  <si>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</si>
  <si>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</si>
  <si>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</si>
  <si>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</si>
  <si>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</si>
  <si>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</si>
  <si>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</si>
  <si>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</si>
  <si>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</si>
  <si>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</si>
  <si>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</si>
  <si>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</si>
  <si>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</si>
  <si>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</si>
  <si>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</si>
  <si>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</si>
  <si>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</si>
  <si>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</si>
  <si>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</si>
  <si>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</si>
  <si>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</si>
  <si>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</si>
  <si>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</si>
  <si>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</si>
  <si>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</si>
  <si>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</si>
  <si>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</si>
  <si>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</si>
  <si>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</si>
  <si>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</si>
  <si>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</si>
  <si>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</si>
  <si>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</si>
  <si>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</si>
  <si>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</si>
  <si>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</si>
  <si>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</si>
  <si>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</si>
  <si>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</si>
  <si>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</si>
  <si>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</si>
  <si>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</si>
  <si>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</si>
  <si>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</si>
  <si>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</si>
  <si>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</si>
  <si>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</si>
  <si>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</si>
  <si>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</si>
  <si>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</si>
  <si>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</si>
  <si>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</si>
  <si>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</si>
  <si>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</si>
  <si>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</si>
  <si>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</si>
  <si>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</si>
  <si>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</si>
  <si>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</si>
  <si>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</si>
  <si>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</si>
  <si>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</si>
  <si>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</si>
  <si>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</si>
  <si>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</si>
  <si>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</si>
  <si>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</si>
  <si>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</si>
  <si>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</si>
  <si>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</si>
  <si>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</si>
  <si>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</si>
  <si>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</si>
  <si>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</si>
  <si>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</si>
  <si>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</si>
  <si>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</si>
  <si>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</si>
  <si>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</si>
  <si>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</si>
  <si>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</si>
  <si>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</si>
  <si>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</si>
  <si>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</si>
  <si>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</si>
  <si>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</si>
  <si>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</si>
  <si>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</si>
  <si>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</si>
  <si>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</si>
  <si>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</si>
  <si>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</si>
  <si>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</si>
  <si>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</si>
  <si>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</si>
  <si>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</si>
  <si>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</si>
  <si>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</si>
  <si>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</si>
  <si>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</si>
  <si>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</si>
  <si>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</si>
  <si>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</si>
  <si>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</si>
  <si>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</si>
  <si>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</si>
  <si>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</si>
  <si>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</si>
  <si>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</si>
  <si>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</si>
  <si>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</si>
  <si>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</si>
  <si>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</si>
  <si>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</si>
  <si>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</si>
  <si>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</si>
  <si>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</si>
  <si>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</si>
  <si>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</si>
  <si>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</si>
  <si>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</si>
  <si>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</si>
  <si>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</si>
  <si>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</si>
  <si>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</si>
  <si>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</si>
  <si>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</si>
  <si>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</si>
  <si>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</si>
  <si>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</si>
  <si>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</si>
  <si>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</si>
  <si>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</si>
  <si>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</si>
  <si>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</si>
  <si>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</si>
  <si>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</si>
  <si>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</si>
  <si>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</si>
  <si>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</si>
  <si>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</si>
  <si>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</si>
  <si>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</si>
  <si>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</si>
  <si>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</si>
  <si>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</si>
  <si>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</si>
  <si>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</si>
  <si>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</si>
  <si>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</si>
  <si>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</si>
  <si>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</si>
  <si>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</si>
  <si>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</si>
  <si>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</si>
  <si>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</si>
  <si>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</si>
  <si>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</si>
  <si>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</si>
  <si>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</si>
  <si>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</si>
  <si>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</si>
  <si>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</si>
  <si>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</si>
  <si>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</si>
  <si>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</si>
  <si>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</si>
  <si>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</si>
  <si>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</si>
  <si>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</si>
  <si>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</si>
  <si>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</si>
  <si>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</si>
  <si>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</si>
  <si>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</si>
  <si>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</si>
  <si>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</si>
  <si>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</si>
  <si>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</si>
  <si>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</si>
  <si>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</si>
  <si>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</si>
  <si>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</si>
  <si>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</si>
  <si>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</si>
  <si>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</si>
  <si>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</si>
  <si>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</si>
  <si>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</si>
  <si>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</si>
  <si>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</si>
  <si>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</si>
  <si>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</si>
  <si>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</si>
  <si>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</si>
  <si>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</si>
  <si>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</si>
  <si>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</si>
  <si>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</si>
  <si>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</si>
  <si>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</si>
  <si>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</si>
  <si>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</si>
  <si>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</si>
  <si>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</si>
  <si>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</si>
  <si>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</si>
  <si>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</si>
  <si>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</si>
  <si>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</si>
  <si>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</si>
  <si>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</si>
  <si>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</si>
  <si>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</si>
  <si>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</si>
  <si>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</si>
  <si>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</si>
  <si>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</si>
  <si>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</si>
  <si>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</si>
  <si>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</si>
  <si>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</si>
  <si>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</si>
  <si>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</si>
  <si>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</si>
  <si>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</si>
  <si>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</si>
  <si>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</si>
  <si>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</si>
  <si>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</si>
  <si>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</si>
  <si>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</si>
  <si>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</si>
  <si>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</si>
  <si>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</si>
  <si>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</si>
  <si>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</si>
  <si>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</si>
  <si>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</si>
  <si>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</si>
  <si>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</si>
  <si>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</si>
  <si>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</si>
  <si>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</si>
  <si>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</si>
  <si>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</si>
  <si>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</si>
  <si>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</si>
  <si>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</si>
  <si>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</si>
  <si>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</si>
  <si>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</si>
  <si>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</si>
  <si>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</si>
  <si>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</si>
  <si>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</si>
  <si>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</si>
  <si>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</si>
  <si>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</si>
  <si>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</si>
  <si>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</si>
  <si>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</si>
  <si>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</si>
  <si>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</si>
  <si>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</si>
  <si>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</si>
  <si>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</si>
  <si>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</si>
  <si>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</si>
  <si>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</si>
  <si>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</si>
  <si>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</si>
  <si>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</si>
  <si>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</si>
  <si>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</si>
  <si>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</si>
  <si>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</si>
  <si>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</si>
  <si>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</si>
  <si>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</si>
  <si>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</si>
  <si>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</si>
  <si>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</si>
  <si>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</si>
  <si>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</si>
  <si>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</si>
  <si>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</si>
  <si>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</si>
  <si>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</si>
  <si>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</si>
  <si>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</si>
  <si>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</si>
  <si>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</si>
  <si>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</si>
  <si>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</si>
  <si>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</si>
  <si>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</si>
  <si>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</si>
  <si>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</si>
  <si>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</si>
  <si>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</si>
  <si>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</si>
  <si>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</si>
  <si>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</si>
  <si>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</si>
  <si>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</si>
  <si>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</si>
  <si>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</si>
  <si>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</si>
  <si>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</si>
  <si>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</si>
  <si>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</si>
  <si>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</si>
  <si>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</si>
  <si>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</si>
  <si>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</si>
  <si>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</si>
  <si>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</si>
  <si>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</si>
  <si>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</si>
  <si>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</si>
  <si>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</si>
  <si>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</si>
  <si>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</si>
  <si>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</si>
  <si>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</si>
  <si>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</si>
  <si>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</si>
  <si>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</si>
  <si>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</si>
  <si>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</si>
  <si>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</si>
  <si>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</si>
  <si>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</si>
  <si>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</si>
  <si>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</si>
  <si>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</si>
  <si>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</si>
  <si>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</si>
  <si>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</si>
  <si>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</si>
  <si>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</si>
  <si>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</si>
  <si>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</si>
  <si>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</si>
  <si>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</si>
  <si>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</si>
  <si>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</si>
  <si>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</si>
  <si>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</si>
  <si>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</si>
  <si>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</si>
  <si>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</si>
  <si>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</si>
  <si>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</si>
  <si>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</si>
  <si>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</si>
  <si>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</si>
  <si>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</si>
  <si>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</si>
  <si>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</si>
  <si>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</si>
  <si>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</si>
  <si>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</si>
  <si>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</si>
  <si>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</si>
  <si>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</si>
  <si>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</si>
  <si>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</si>
  <si>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</si>
  <si>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</si>
  <si>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</si>
  <si>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</si>
  <si>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</si>
  <si>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</si>
  <si>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</si>
  <si>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</si>
  <si>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</si>
  <si>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</si>
  <si>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</si>
  <si>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</si>
  <si>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</si>
  <si>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</si>
  <si>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</si>
  <si>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</si>
  <si>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</si>
  <si>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</si>
  <si>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</si>
  <si>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</si>
  <si>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</si>
  <si>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</si>
  <si>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</si>
  <si>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</si>
  <si>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</si>
  <si>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</si>
  <si>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</si>
  <si>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</si>
  <si>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</si>
  <si>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</si>
  <si>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</si>
  <si>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</si>
  <si>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</si>
  <si>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</si>
  <si>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</si>
  <si>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</si>
  <si>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</si>
  <si>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</si>
  <si>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</si>
  <si>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</si>
  <si>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</si>
  <si>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</si>
  <si>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</si>
  <si>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</si>
  <si>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</si>
  <si>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</si>
  <si>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</si>
  <si>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</si>
  <si>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</si>
  <si>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</si>
  <si>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</si>
  <si>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</si>
  <si>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</si>
  <si>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</si>
  <si>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</si>
  <si>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</si>
  <si>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</si>
  <si>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</si>
  <si>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</si>
  <si>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</si>
  <si>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</si>
  <si>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</si>
  <si>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</si>
  <si>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</si>
  <si>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</si>
  <si>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</si>
  <si>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</si>
  <si>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</si>
  <si>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</si>
  <si>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</si>
  <si>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</si>
  <si>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</si>
  <si>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</si>
  <si>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</si>
  <si>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</si>
  <si>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</si>
  <si>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</si>
  <si>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</si>
  <si>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</si>
  <si>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</si>
  <si>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</si>
  <si>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</si>
  <si>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</si>
  <si>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</si>
  <si>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</si>
  <si>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</si>
  <si>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</si>
  <si>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</si>
  <si>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</si>
  <si>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</si>
  <si>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</si>
  <si>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</si>
  <si>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</si>
  <si>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</si>
  <si>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</si>
  <si>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</si>
  <si>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</si>
  <si>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</si>
  <si>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</si>
  <si>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</si>
  <si>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</si>
  <si>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</si>
  <si>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</si>
  <si>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</si>
  <si>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</si>
  <si>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</si>
  <si>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</si>
  <si>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</si>
  <si>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</si>
  <si>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</si>
  <si>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</si>
  <si>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</si>
  <si>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</si>
  <si>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</si>
  <si>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</si>
  <si>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</si>
  <si>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</si>
  <si>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</si>
  <si>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</si>
  <si>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</si>
  <si>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</si>
  <si>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</si>
  <si>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</si>
  <si>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</si>
  <si>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</si>
  <si>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</si>
  <si>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</si>
  <si>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</si>
  <si>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</si>
  <si>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</si>
  <si>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</si>
  <si>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</si>
  <si>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</si>
  <si>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</si>
  <si>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</si>
  <si>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</si>
  <si>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</si>
  <si>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</si>
  <si>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</si>
  <si>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</si>
  <si>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</si>
  <si>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</si>
  <si>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</si>
  <si>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</si>
  <si>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</si>
  <si>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</si>
  <si>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</si>
  <si>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</si>
  <si>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</si>
  <si>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</si>
  <si>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</si>
  <si>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</si>
  <si>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</si>
  <si>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</si>
  <si>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</si>
  <si>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</si>
  <si>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</si>
  <si>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</si>
  <si>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</si>
  <si>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</si>
  <si>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</si>
  <si>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</si>
  <si>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</si>
  <si>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</si>
  <si>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</si>
  <si>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</si>
  <si>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</si>
  <si>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</si>
  <si>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</si>
  <si>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</si>
  <si>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</si>
  <si>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</si>
  <si>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</si>
  <si>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</si>
  <si>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</si>
  <si>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</si>
  <si>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</si>
  <si>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</si>
  <si>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</si>
  <si>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</si>
  <si>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</si>
  <si>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</si>
  <si>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</si>
  <si>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</si>
  <si>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</si>
  <si>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</si>
  <si>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</si>
  <si>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</si>
  <si>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</si>
  <si>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</si>
  <si>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</si>
  <si>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</si>
  <si>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</si>
  <si>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</si>
  <si>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</si>
  <si>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</si>
  <si>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</si>
  <si>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</si>
  <si>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</si>
  <si>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</si>
  <si>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</si>
  <si>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</si>
  <si>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</si>
  <si>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</si>
  <si>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</si>
  <si>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</si>
  <si>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</si>
  <si>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</si>
  <si>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</si>
  <si>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</si>
  <si>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</si>
  <si>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</si>
  <si>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</si>
  <si>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</si>
  <si>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</si>
  <si>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</si>
  <si>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</si>
  <si>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</si>
  <si>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</si>
  <si>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</si>
  <si>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</si>
  <si>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</si>
  <si>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</si>
  <si>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</si>
  <si>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</si>
  <si>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</si>
  <si>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</si>
  <si>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</si>
  <si>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</si>
  <si>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</si>
  <si>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</si>
  <si>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</si>
  <si>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</si>
  <si>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</si>
  <si>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</si>
  <si>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</si>
  <si>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</si>
  <si>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</si>
  <si>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</si>
  <si>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</si>
  <si>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</si>
  <si>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</si>
  <si>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</si>
  <si>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</si>
  <si>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</si>
  <si>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</si>
  <si>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</si>
  <si>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</si>
  <si>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</si>
  <si>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</si>
  <si>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</si>
  <si>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</si>
  <si>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</si>
  <si>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</si>
  <si>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</si>
  <si>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</si>
  <si>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</si>
  <si>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</si>
  <si>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</si>
  <si>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</si>
  <si>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</si>
  <si>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</si>
  <si>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</si>
  <si>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</si>
  <si>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</si>
  <si>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</si>
  <si>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</si>
  <si>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</si>
  <si>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</si>
  <si>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</si>
  <si>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</si>
  <si>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</si>
  <si>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</si>
  <si>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</si>
  <si>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</si>
  <si>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</si>
  <si>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</si>
  <si>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</si>
  <si>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</si>
  <si>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</si>
  <si>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</si>
  <si>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</si>
  <si>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</si>
  <si>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</si>
  <si>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</si>
  <si>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</si>
  <si>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</si>
  <si>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</si>
  <si>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</si>
  <si>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</si>
  <si>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</si>
  <si>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</si>
  <si>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</si>
  <si>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</si>
  <si>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</si>
  <si>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</si>
  <si>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</si>
  <si>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</si>
  <si>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</si>
  <si>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</si>
  <si>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</si>
  <si>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</si>
  <si>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</si>
  <si>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</si>
  <si>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</si>
  <si>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</si>
  <si>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</si>
  <si>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</si>
  <si>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</si>
  <si>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</si>
  <si>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</si>
  <si>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</si>
  <si>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</si>
  <si>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</si>
  <si>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</si>
  <si>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</si>
  <si>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</si>
  <si>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</si>
  <si>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</si>
  <si>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</si>
  <si>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</si>
  <si>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</si>
  <si>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</si>
  <si>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</si>
  <si>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</si>
  <si>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</si>
  <si>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</si>
  <si>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</si>
  <si>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</si>
  <si>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</si>
  <si>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</si>
  <si>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</si>
  <si>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</si>
  <si>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</si>
  <si>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</si>
  <si>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</si>
  <si>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</si>
  <si>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</si>
  <si>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</si>
  <si>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</si>
  <si>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</si>
  <si>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</si>
  <si>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</si>
  <si>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</si>
  <si>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</si>
  <si>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</si>
  <si>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</si>
  <si>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</si>
  <si>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</si>
  <si>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</si>
  <si>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</si>
  <si>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</si>
  <si>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</si>
  <si>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</si>
  <si>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</si>
  <si>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</si>
  <si>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</si>
  <si>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</si>
  <si>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</si>
  <si>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</si>
  <si>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</si>
  <si>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</si>
  <si>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</si>
  <si>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</si>
  <si>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</si>
  <si>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</si>
  <si>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</si>
  <si>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</si>
  <si>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</si>
  <si>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</si>
  <si>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</si>
  <si>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</si>
  <si>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</si>
  <si>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</si>
  <si>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</si>
  <si>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</si>
  <si>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</si>
  <si>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</si>
  <si>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</si>
  <si>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</si>
  <si>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</si>
  <si>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</si>
  <si>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</si>
  <si>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</si>
  <si>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</si>
  <si>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</si>
  <si>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</si>
  <si>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</si>
  <si>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</si>
  <si>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</si>
  <si>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</si>
  <si>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</si>
  <si>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</si>
  <si>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</si>
  <si>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</si>
  <si>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</si>
  <si>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</si>
  <si>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</si>
  <si>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</si>
  <si>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</si>
  <si>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</si>
  <si>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</si>
  <si>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</si>
  <si>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</si>
  <si>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</si>
  <si>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</si>
  <si>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</si>
  <si>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</si>
  <si>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</si>
  <si>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</si>
  <si>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</si>
  <si>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</si>
  <si>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</si>
  <si>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</si>
  <si>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</si>
  <si>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</si>
  <si>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</si>
  <si>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</si>
  <si>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</si>
  <si>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</si>
  <si>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</si>
  <si>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</si>
  <si>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</si>
  <si>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</si>
  <si>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</si>
  <si>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</si>
  <si>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</si>
  <si>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</si>
  <si>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</si>
  <si>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</si>
  <si>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</si>
  <si>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</si>
  <si>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</si>
  <si>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</si>
  <si>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</si>
  <si>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</si>
  <si>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</si>
  <si>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</si>
  <si>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</si>
  <si>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</si>
  <si>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</si>
  <si>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</si>
  <si>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</si>
  <si>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</si>
  <si>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</si>
  <si>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</si>
  <si>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</si>
  <si>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</si>
  <si>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</si>
  <si>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</si>
  <si>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</si>
  <si>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</si>
  <si>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</si>
  <si>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</si>
  <si>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</si>
  <si>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</si>
  <si>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</si>
  <si>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</si>
  <si>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</si>
  <si>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</si>
  <si>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</si>
  <si>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</si>
  <si>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</si>
  <si>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</si>
  <si>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</si>
  <si>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</si>
  <si>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</si>
  <si>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</si>
  <si>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</si>
  <si>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</si>
  <si>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</si>
  <si>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</si>
  <si>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</si>
  <si>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</si>
  <si>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</si>
  <si>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</si>
  <si>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</si>
  <si>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</si>
  <si>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</si>
  <si>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</si>
  <si>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</si>
  <si>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</si>
  <si>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</si>
  <si>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</si>
  <si>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</si>
  <si>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</si>
  <si>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</si>
  <si>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</si>
  <si>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</si>
  <si>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</si>
  <si>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</si>
  <si>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</si>
  <si>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</si>
  <si>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</si>
  <si>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</si>
  <si>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</si>
  <si>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</si>
  <si>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</si>
  <si>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</si>
  <si>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</si>
  <si>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</si>
  <si>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</si>
  <si>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</si>
  <si>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</si>
  <si>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</si>
  <si>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</si>
  <si>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</si>
  <si>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</si>
  <si>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</si>
  <si>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</si>
  <si>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</si>
  <si>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</si>
  <si>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</si>
  <si>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</si>
  <si>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</si>
  <si>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</si>
  <si>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</si>
  <si>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</si>
  <si>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</si>
  <si>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</si>
  <si>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</si>
  <si>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</si>
  <si>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</si>
  <si>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</si>
  <si>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</si>
  <si>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</si>
  <si>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</si>
  <si>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</si>
  <si>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</si>
  <si>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</si>
  <si>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</si>
  <si>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</si>
  <si>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</si>
  <si>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</si>
  <si>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</si>
  <si>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</si>
  <si>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</si>
  <si>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</si>
  <si>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</si>
  <si>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</si>
  <si>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</si>
  <si>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</si>
  <si>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</si>
  <si>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</si>
  <si>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</si>
  <si>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</si>
  <si>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</si>
  <si>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</si>
  <si>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</si>
  <si>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</si>
  <si>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</si>
  <si>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</si>
  <si>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</si>
  <si>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</si>
  <si>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</si>
  <si>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</si>
  <si>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</si>
  <si>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</si>
  <si>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</si>
  <si>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</si>
  <si>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</si>
  <si>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</si>
  <si>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</si>
  <si>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</si>
  <si>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</si>
  <si>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</si>
  <si>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</si>
  <si>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</si>
  <si>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</si>
  <si>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</si>
  <si>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</si>
  <si>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</si>
  <si>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</si>
  <si>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</si>
  <si>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</si>
  <si>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</si>
  <si>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</si>
  <si>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</si>
  <si>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</si>
  <si>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</si>
  <si>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</si>
  <si>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</si>
  <si>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</si>
  <si>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</si>
  <si>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</si>
  <si>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</si>
  <si>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</si>
  <si>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</si>
  <si>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</si>
  <si>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</si>
  <si>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</si>
  <si>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</si>
  <si>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</si>
  <si>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</si>
  <si>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</si>
  <si>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</si>
  <si>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</si>
  <si>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</si>
  <si>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</si>
  <si>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</si>
  <si>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</si>
  <si>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</si>
  <si>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</si>
  <si>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</si>
  <si>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</si>
  <si>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</si>
  <si>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</si>
  <si>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</si>
  <si>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</si>
  <si>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</si>
  <si>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</si>
  <si>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</si>
  <si>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</si>
  <si>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</si>
  <si>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</si>
  <si>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</si>
  <si>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</si>
  <si>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</si>
  <si>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</si>
  <si>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</si>
  <si>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</si>
  <si>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</si>
  <si>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</si>
  <si>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</si>
  <si>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</si>
  <si>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</si>
  <si>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</si>
  <si>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</si>
  <si>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</si>
  <si>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</si>
  <si>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</si>
  <si>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</si>
  <si>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</si>
  <si>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</si>
  <si>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</si>
  <si>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</si>
  <si>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</si>
  <si>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</si>
  <si>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</si>
  <si>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</si>
  <si>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</si>
  <si>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</si>
  <si>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</si>
  <si>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</si>
  <si>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</si>
  <si>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</si>
  <si>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</si>
  <si>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</si>
  <si>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</si>
  <si>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</si>
  <si>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</si>
  <si>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</si>
  <si>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</si>
  <si>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</si>
  <si>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</si>
  <si>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</si>
  <si>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</si>
  <si>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</si>
  <si>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</si>
  <si>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</si>
  <si>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</si>
  <si>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</si>
  <si>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</si>
  <si>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</si>
  <si>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</si>
  <si>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</si>
  <si>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</si>
  <si>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</si>
  <si>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</si>
  <si>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</si>
  <si>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</si>
  <si>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</si>
  <si>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</si>
  <si>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</si>
  <si>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</si>
  <si>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</si>
  <si>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</si>
  <si>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</si>
  <si>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</si>
  <si>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</si>
  <si>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</si>
  <si>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</si>
  <si>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</si>
  <si>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</si>
  <si>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</si>
  <si>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</si>
  <si>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</si>
  <si>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</si>
  <si>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</si>
  <si>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</si>
  <si>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</si>
  <si>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</si>
  <si>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</si>
  <si>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</si>
  <si>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</si>
  <si>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</si>
  <si>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</si>
  <si>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</si>
  <si>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</si>
  <si>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</si>
  <si>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</si>
  <si>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</si>
  <si>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</si>
  <si>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</si>
  <si>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</si>
  <si>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</si>
  <si>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</si>
  <si>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</si>
  <si>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</si>
  <si>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</si>
  <si>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</si>
  <si>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</si>
  <si>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</si>
  <si>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</si>
  <si>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</si>
  <si>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</si>
  <si>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</si>
  <si>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</si>
  <si>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</si>
  <si>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</si>
  <si>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</si>
  <si>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</si>
  <si>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</si>
  <si>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</si>
  <si>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</si>
  <si>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</si>
  <si>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</si>
  <si>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</si>
  <si>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</si>
  <si>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</si>
  <si>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</si>
  <si>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</si>
  <si>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</si>
  <si>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</si>
  <si>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</si>
  <si>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</si>
  <si>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</si>
  <si>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</si>
  <si>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</si>
  <si>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</si>
  <si>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</si>
  <si>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</si>
  <si>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</si>
  <si>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</si>
  <si>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</si>
  <si>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</si>
  <si>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</si>
  <si>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</si>
  <si>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</si>
  <si>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</si>
  <si>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</si>
  <si>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</si>
  <si>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</si>
  <si>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</si>
  <si>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</si>
  <si>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</si>
  <si>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</si>
  <si>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</si>
  <si>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</si>
  <si>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</si>
  <si>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</si>
  <si>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</si>
  <si>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</si>
  <si>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</si>
  <si>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</si>
  <si>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</si>
  <si>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</si>
  <si>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</si>
  <si>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</si>
  <si>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</si>
  <si>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</si>
  <si>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</si>
  <si>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</si>
  <si>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</si>
  <si>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</si>
  <si>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</si>
  <si>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</si>
  <si>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</si>
  <si>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</si>
  <si>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</si>
  <si>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</si>
  <si>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</si>
  <si>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</si>
  <si>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</si>
  <si>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</si>
  <si>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</si>
  <si>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</si>
  <si>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</si>
  <si>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</si>
  <si>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</si>
  <si>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</si>
  <si>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</si>
  <si>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</si>
  <si>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</si>
  <si>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</si>
  <si>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</si>
  <si>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</si>
  <si>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</si>
  <si>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</si>
  <si>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</si>
  <si>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</si>
  <si>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</si>
  <si>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</si>
  <si>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</si>
  <si>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</si>
  <si>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</si>
  <si>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</si>
  <si>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</si>
  <si>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</si>
  <si>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</si>
  <si>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</si>
  <si>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</si>
  <si>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</si>
  <si>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</si>
  <si>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</si>
  <si>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</si>
  <si>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</si>
  <si>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</si>
  <si>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</si>
  <si>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</si>
  <si>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</si>
  <si>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</si>
  <si>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</si>
  <si>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</si>
  <si>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</si>
  <si>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</si>
  <si>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</si>
  <si>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</si>
  <si>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</si>
  <si>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</si>
  <si>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</si>
  <si>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</si>
  <si>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</si>
  <si>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</si>
  <si>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</si>
  <si>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</si>
  <si>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</si>
  <si>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</si>
  <si>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</si>
  <si>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</si>
  <si>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</si>
  <si>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</si>
  <si>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</si>
  <si>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</si>
  <si>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</si>
  <si>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</si>
  <si>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</si>
  <si>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</si>
  <si>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</si>
  <si>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</si>
  <si>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</si>
  <si>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</si>
  <si>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</si>
  <si>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</si>
  <si>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</si>
  <si>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</si>
  <si>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</si>
  <si>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</si>
  <si>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</si>
  <si>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</si>
  <si>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</si>
  <si>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</si>
  <si>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</si>
  <si>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</si>
  <si>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</si>
  <si>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</si>
  <si>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</si>
  <si>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</si>
  <si>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</si>
  <si>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</si>
  <si>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</si>
  <si>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</si>
  <si>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</si>
  <si>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</si>
  <si>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</si>
  <si>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</si>
  <si>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</si>
  <si>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</si>
  <si>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</si>
  <si>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</si>
  <si>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</si>
  <si>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</si>
  <si>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</si>
  <si>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</si>
  <si>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</si>
  <si>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</si>
  <si>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</si>
  <si>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</si>
  <si>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</si>
  <si>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</si>
  <si>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</si>
  <si>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</si>
  <si>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</si>
  <si>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</si>
  <si>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</si>
  <si>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</si>
  <si>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</si>
  <si>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</si>
  <si>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</si>
  <si>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</si>
  <si>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</si>
  <si>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</si>
  <si>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</si>
  <si>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</si>
  <si>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</si>
  <si>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</si>
  <si>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</si>
  <si>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</si>
  <si>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</si>
  <si>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</si>
  <si>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</si>
  <si>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</si>
  <si>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</si>
  <si>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</si>
  <si>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</si>
  <si>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</si>
  <si>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</si>
  <si>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</si>
  <si>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</si>
  <si>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</si>
  <si>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</si>
  <si>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</si>
  <si>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</si>
  <si>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</si>
  <si>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</si>
  <si>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</si>
  <si>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</si>
  <si>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</si>
  <si>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</si>
  <si>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</si>
  <si>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</si>
  <si>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</si>
  <si>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</si>
  <si>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</si>
  <si>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</si>
  <si>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</si>
  <si>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</si>
  <si>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</si>
  <si>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</si>
  <si>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</si>
  <si>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</si>
  <si>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</si>
  <si>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</si>
  <si>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</si>
  <si>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</si>
  <si>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</si>
  <si>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</si>
  <si>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</si>
  <si>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</si>
  <si>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</si>
  <si>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</si>
  <si>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</si>
  <si>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</si>
  <si>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</si>
  <si>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</si>
  <si>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</si>
  <si>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</si>
  <si>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</si>
  <si>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</si>
  <si>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</si>
  <si>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</si>
  <si>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</si>
  <si>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</si>
  <si>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</si>
  <si>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</si>
  <si>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</si>
  <si>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</si>
  <si>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</si>
  <si>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</si>
  <si>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</si>
  <si>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</si>
  <si>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</si>
  <si>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</si>
  <si>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</si>
  <si>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</si>
  <si>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</si>
  <si>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</si>
  <si>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</si>
  <si>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</si>
  <si>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</si>
  <si>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</si>
  <si>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</si>
  <si>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</si>
  <si>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</si>
  <si>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</si>
  <si>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</si>
  <si>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</si>
  <si>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</si>
  <si>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</si>
  <si>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</si>
  <si>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</si>
  <si>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</si>
  <si>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</si>
  <si>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</si>
  <si>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</si>
  <si>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</si>
  <si>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</si>
  <si>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</si>
  <si>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</si>
  <si>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</si>
  <si>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</si>
  <si>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</si>
  <si>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</si>
  <si>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</si>
  <si>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</si>
  <si>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</si>
  <si>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</si>
  <si>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</si>
  <si>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</si>
  <si>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</si>
  <si>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</si>
  <si>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</si>
  <si>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</si>
  <si>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</si>
  <si>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</si>
  <si>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</si>
  <si>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</si>
  <si>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</si>
  <si>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</si>
  <si>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</si>
  <si>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</si>
  <si>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</si>
  <si>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</si>
  <si>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</si>
  <si>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</si>
  <si>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</si>
  <si>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</si>
  <si>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</si>
  <si>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</si>
  <si>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</si>
  <si>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</si>
  <si>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</si>
  <si>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</si>
  <si>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</si>
  <si>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</si>
  <si>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</si>
  <si>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</si>
  <si>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</si>
  <si>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</si>
  <si>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</si>
  <si>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</si>
  <si>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</si>
  <si>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</si>
  <si>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</si>
  <si>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</si>
  <si>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</si>
  <si>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</si>
  <si>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</si>
  <si>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</si>
  <si>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</si>
  <si>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</si>
  <si>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</si>
  <si>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</si>
  <si>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</si>
  <si>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</si>
  <si>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</si>
  <si>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</si>
  <si>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</si>
  <si>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</si>
  <si>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</si>
  <si>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</si>
  <si>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</si>
  <si>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</si>
  <si>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</si>
  <si>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</si>
  <si>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</si>
  <si>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</si>
  <si>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</si>
  <si>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</si>
  <si>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</si>
  <si>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</si>
  <si>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</si>
  <si>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</si>
  <si>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</si>
  <si>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</si>
  <si>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</si>
  <si>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</si>
  <si>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</si>
  <si>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</si>
  <si>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</si>
  <si>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</si>
  <si>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</si>
  <si>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</si>
  <si>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</si>
  <si>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</si>
  <si>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</si>
  <si>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</si>
  <si>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</si>
  <si>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</si>
  <si>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</si>
  <si>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</si>
  <si>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</si>
  <si>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</si>
  <si>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</si>
  <si>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</si>
  <si>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</si>
  <si>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</si>
  <si>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</si>
  <si>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</si>
  <si>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</si>
  <si>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</si>
  <si>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</si>
  <si>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</si>
  <si>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</si>
  <si>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</si>
  <si>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</si>
  <si>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</si>
  <si>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</si>
  <si>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</si>
  <si>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</si>
  <si>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</si>
  <si>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</si>
  <si>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</si>
  <si>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</si>
  <si>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</si>
  <si>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</si>
  <si>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</si>
  <si>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</si>
  <si>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</si>
  <si>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</si>
  <si>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</si>
  <si>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</si>
  <si>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</si>
  <si>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</si>
  <si>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</si>
  <si>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</si>
  <si>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</si>
  <si>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</si>
  <si>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</si>
  <si>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</si>
  <si>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</si>
  <si>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</si>
  <si>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</si>
  <si>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</si>
  <si>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</si>
  <si>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</si>
  <si>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</si>
  <si>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</si>
  <si>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</si>
  <si>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</si>
  <si>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</si>
  <si>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</si>
  <si>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</si>
  <si>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</si>
  <si>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</si>
  <si>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</si>
  <si>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</si>
  <si>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</si>
  <si>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</si>
  <si>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</si>
  <si>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</si>
  <si>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</si>
  <si>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</si>
  <si>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</si>
  <si>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</si>
  <si>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</si>
  <si>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</si>
  <si>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</si>
  <si>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</si>
  <si>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</si>
  <si>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</si>
  <si>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</si>
  <si>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</si>
  <si>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</si>
  <si>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</si>
  <si>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</si>
  <si>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</si>
  <si>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</si>
  <si>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</si>
  <si>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</si>
  <si>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</si>
  <si>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</si>
  <si>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</si>
  <si>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</si>
  <si>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</si>
  <si>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</si>
  <si>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</si>
  <si>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</si>
  <si>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</si>
  <si>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</si>
  <si>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</si>
  <si>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</si>
  <si>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</si>
  <si>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</si>
  <si>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</si>
  <si>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</si>
  <si>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</si>
  <si>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</si>
  <si>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</si>
  <si>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</si>
  <si>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</si>
  <si>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</si>
  <si>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</si>
  <si>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</si>
  <si>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</si>
  <si>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</si>
  <si>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</si>
  <si>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</si>
  <si>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</si>
  <si>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</si>
  <si>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</si>
  <si>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</si>
  <si>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</si>
  <si>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</si>
  <si>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</si>
  <si>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</si>
  <si>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</si>
  <si>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</si>
  <si>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</si>
  <si>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</si>
  <si>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</si>
  <si>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</si>
  <si>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</si>
  <si>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</si>
  <si>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</si>
  <si>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</si>
  <si>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</si>
  <si>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</si>
  <si>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</si>
  <si>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</si>
  <si>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</si>
  <si>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</si>
  <si>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</si>
  <si>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</si>
  <si>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</si>
  <si>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</si>
  <si>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</si>
  <si>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</si>
  <si>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</si>
  <si>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</si>
  <si>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</si>
  <si>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</si>
  <si>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</si>
  <si>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</si>
  <si>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</si>
  <si>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</si>
  <si>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</si>
  <si>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</si>
  <si>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</si>
  <si>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</si>
  <si>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</si>
  <si>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</si>
  <si>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</si>
  <si>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</si>
  <si>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</si>
  <si>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</si>
  <si>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</si>
  <si>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</si>
  <si>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</si>
  <si>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</si>
  <si>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</si>
  <si>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</si>
  <si>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</si>
  <si>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</si>
  <si>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</si>
  <si>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</si>
  <si>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</si>
  <si>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</si>
  <si>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</si>
  <si>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</si>
  <si>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</si>
  <si>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</si>
  <si>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</si>
  <si>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</si>
  <si>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</si>
  <si>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</si>
  <si>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</si>
  <si>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</si>
  <si>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</si>
  <si>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</si>
  <si>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</si>
  <si>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</si>
  <si>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</si>
  <si>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</si>
  <si>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</si>
  <si>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</si>
  <si>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</si>
  <si>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</si>
  <si>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</si>
  <si>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</si>
  <si>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</si>
  <si>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</si>
  <si>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</si>
  <si>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</si>
  <si>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</si>
  <si>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</si>
  <si>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</si>
  <si>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</si>
  <si>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</si>
  <si>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</si>
  <si>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</si>
  <si>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</si>
  <si>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</si>
  <si>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</si>
  <si>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</si>
  <si>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</si>
  <si>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</si>
  <si>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</si>
  <si>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</si>
  <si>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</si>
  <si>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</si>
  <si>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</si>
  <si>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</si>
  <si>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</si>
  <si>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</si>
  <si>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</si>
  <si>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</si>
  <si>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</si>
  <si>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</si>
  <si>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</si>
  <si>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</si>
  <si>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</si>
  <si>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</si>
  <si>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</si>
  <si>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</si>
  <si>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</si>
  <si>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</si>
  <si>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</si>
  <si>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</si>
  <si>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</si>
  <si>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</si>
  <si>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</si>
  <si>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</si>
  <si>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</si>
  <si>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</si>
  <si>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</si>
  <si>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</si>
  <si>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</si>
  <si>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</si>
  <si>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</si>
  <si>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</si>
  <si>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</si>
  <si>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</si>
  <si>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</si>
  <si>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</si>
  <si>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</si>
  <si>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</si>
  <si>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</si>
  <si>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</si>
  <si>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</si>
  <si>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</si>
  <si>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</si>
  <si>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</si>
  <si>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</si>
  <si>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</si>
  <si>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</si>
  <si>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</si>
  <si>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</si>
  <si>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</si>
  <si>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</si>
  <si>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</si>
  <si>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</si>
  <si>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</si>
  <si>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</si>
  <si>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</si>
  <si>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</si>
  <si>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</si>
  <si>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</si>
  <si>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</si>
  <si>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</si>
  <si>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</si>
  <si>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</si>
  <si>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</si>
  <si>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</si>
  <si>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</si>
  <si>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</si>
  <si>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</si>
  <si>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</si>
  <si>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</si>
  <si>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</si>
  <si>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</si>
  <si>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</si>
  <si>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</si>
  <si>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</si>
  <si>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</si>
  <si>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</si>
  <si>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</si>
  <si>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</si>
  <si>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</si>
  <si>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</si>
  <si>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</si>
  <si>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</si>
  <si>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</si>
  <si>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</si>
  <si>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</si>
  <si>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</si>
  <si>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</si>
  <si>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</si>
  <si>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</si>
  <si>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</si>
  <si>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</si>
  <si>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</si>
  <si>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</si>
  <si>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</si>
  <si>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</si>
  <si>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</si>
  <si>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</si>
  <si>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</si>
  <si>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</si>
  <si>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</si>
  <si>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</si>
  <si>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</si>
  <si>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</si>
  <si>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</si>
  <si>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</si>
  <si>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</si>
  <si>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</si>
  <si>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</si>
  <si>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</si>
  <si>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</si>
  <si>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</si>
  <si>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</si>
  <si>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</si>
  <si>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</si>
  <si>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</si>
  <si>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</si>
  <si>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</si>
  <si>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</si>
  <si>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</si>
  <si>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</si>
  <si>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</si>
  <si>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</si>
  <si>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</si>
  <si>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</si>
  <si>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</si>
  <si>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</si>
  <si>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</si>
  <si>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</si>
  <si>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</si>
  <si>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</si>
  <si>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</si>
  <si>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</si>
  <si>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</si>
  <si>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</si>
  <si>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</si>
  <si>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</si>
  <si>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</si>
  <si>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</si>
  <si>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</si>
  <si>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</si>
  <si>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</si>
  <si>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</si>
  <si>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</si>
  <si>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</si>
  <si>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</si>
  <si>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</si>
  <si>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</si>
  <si>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</si>
  <si>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</si>
  <si>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</si>
  <si>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</si>
  <si>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</si>
  <si>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</si>
  <si>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</si>
  <si>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</si>
  <si>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</si>
  <si>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</si>
  <si>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</si>
  <si>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</si>
  <si>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</si>
  <si>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</si>
  <si>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</si>
  <si>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</si>
  <si>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</si>
  <si>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</si>
  <si>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</si>
  <si>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</si>
  <si>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</si>
  <si>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</si>
  <si>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</si>
  <si>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</si>
  <si>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</si>
  <si>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</si>
  <si>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</si>
  <si>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</si>
  <si>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</si>
  <si>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</si>
  <si>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</si>
  <si>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</si>
  <si>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</si>
  <si>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</si>
  <si>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</si>
  <si>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</si>
  <si>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</si>
  <si>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</si>
  <si>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</si>
  <si>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</si>
  <si>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</si>
  <si>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</si>
  <si>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</si>
  <si>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</si>
  <si>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</si>
  <si>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</si>
  <si>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</si>
  <si>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</si>
  <si>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</si>
  <si>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</si>
  <si>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</si>
  <si>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</si>
  <si>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</si>
  <si>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</si>
  <si>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</si>
  <si>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</si>
  <si>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</si>
  <si>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</si>
  <si>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</si>
  <si>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</si>
  <si>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</si>
  <si>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</si>
  <si>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</si>
  <si>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</si>
  <si>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</si>
  <si>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</si>
  <si>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</si>
  <si>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</si>
  <si>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</si>
  <si>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</si>
  <si>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</si>
  <si>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</si>
  <si>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</si>
  <si>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</si>
  <si>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</si>
  <si>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</si>
  <si>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</si>
  <si>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</si>
  <si>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</si>
  <si>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</si>
  <si>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</si>
  <si>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</si>
  <si>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</si>
  <si>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</si>
  <si>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</si>
  <si>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</si>
  <si>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</si>
  <si>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</si>
  <si>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</si>
  <si>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</si>
  <si>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</si>
  <si>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</si>
  <si>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</si>
  <si>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</si>
  <si>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</si>
  <si>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</si>
  <si>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</si>
  <si>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</si>
  <si>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</si>
  <si>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</si>
  <si>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</si>
  <si>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</si>
  <si>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</si>
  <si>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</si>
  <si>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</si>
  <si>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</si>
  <si>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</si>
  <si>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</si>
  <si>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</si>
  <si>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</si>
  <si>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</si>
  <si>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</si>
  <si>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</si>
  <si>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</si>
  <si>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</si>
  <si>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</si>
  <si>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</si>
  <si>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</si>
  <si>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</si>
  <si>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</si>
  <si>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</si>
  <si>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</si>
  <si>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</si>
  <si>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</si>
  <si>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</si>
  <si>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</si>
  <si>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</si>
  <si>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</si>
  <si>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</si>
  <si>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</si>
  <si>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</si>
  <si>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</si>
  <si>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</si>
  <si>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</si>
  <si>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</si>
  <si>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</si>
  <si>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</si>
  <si>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</si>
  <si>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</si>
  <si>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</si>
  <si>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</si>
  <si>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</si>
  <si>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</si>
  <si>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</si>
  <si>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</si>
  <si>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</si>
  <si>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</si>
  <si>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</si>
  <si>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</si>
  <si>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</si>
  <si>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</si>
  <si>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</si>
  <si>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</si>
  <si>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</si>
  <si>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</si>
  <si>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</si>
  <si>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</si>
  <si>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</si>
  <si>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</si>
  <si>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</si>
  <si>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</si>
  <si>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</si>
  <si>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</si>
  <si>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</si>
  <si>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</si>
  <si>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</si>
  <si>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</si>
  <si>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</si>
  <si>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</si>
  <si>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</si>
  <si>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</si>
  <si>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</si>
  <si>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</si>
  <si>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</si>
  <si>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</si>
  <si>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</si>
  <si>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</si>
  <si>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</si>
  <si>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</si>
  <si>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</si>
  <si>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</si>
  <si>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</si>
  <si>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</si>
  <si>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</si>
  <si>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</si>
  <si>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</si>
  <si>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</si>
  <si>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</si>
  <si>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</si>
  <si>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</si>
  <si>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</si>
  <si>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</si>
  <si>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</si>
  <si>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</si>
  <si>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</si>
  <si>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</si>
  <si>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</si>
  <si>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</si>
  <si>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</si>
  <si>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</si>
  <si>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</si>
  <si>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</si>
  <si>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</si>
  <si>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</si>
  <si>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</si>
  <si>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</si>
  <si>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</si>
  <si>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</si>
  <si>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</si>
  <si>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</si>
  <si>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</si>
  <si>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</si>
  <si>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</si>
  <si>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</si>
  <si>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</si>
  <si>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</si>
  <si>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</si>
  <si>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</si>
  <si>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</si>
  <si>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</si>
  <si>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</si>
  <si>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</si>
  <si>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</si>
  <si>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</si>
  <si>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</si>
  <si>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</si>
  <si>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</si>
  <si>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</si>
  <si>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</si>
  <si>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</si>
  <si>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</si>
  <si>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</si>
  <si>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</si>
  <si>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</si>
  <si>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</si>
  <si>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</si>
  <si>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</si>
  <si>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</si>
  <si>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</si>
  <si>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</si>
  <si>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</si>
  <si>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</si>
  <si>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</si>
  <si>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</si>
  <si>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</si>
  <si>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</si>
  <si>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</si>
  <si>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</si>
  <si>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</si>
  <si>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</si>
  <si>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</si>
  <si>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</si>
  <si>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</si>
  <si>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</si>
  <si>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</si>
  <si>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</si>
  <si>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</si>
  <si>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</si>
  <si>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</si>
  <si>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</si>
  <si>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</si>
  <si>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</si>
  <si>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</si>
  <si>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</si>
  <si>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</si>
  <si>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</si>
  <si>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</si>
  <si>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</si>
  <si>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</si>
  <si>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</si>
  <si>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</si>
  <si>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</si>
  <si>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</si>
  <si>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</si>
  <si>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</si>
  <si>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</si>
  <si>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</si>
  <si>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</si>
  <si>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</si>
  <si>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</si>
  <si>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</si>
  <si>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</si>
  <si>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</si>
  <si>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</si>
  <si>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</si>
  <si>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</si>
  <si>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</si>
  <si>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</si>
  <si>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</si>
  <si>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</si>
  <si>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</si>
  <si>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</si>
  <si>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</si>
  <si>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</si>
  <si>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</si>
  <si>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</si>
  <si>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</si>
  <si>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</si>
  <si>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</si>
  <si>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</si>
  <si>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</si>
  <si>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</si>
  <si>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</si>
  <si>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</si>
  <si>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</si>
  <si>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</si>
  <si>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</si>
  <si>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</si>
  <si>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</si>
  <si>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</si>
  <si>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</si>
  <si>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</si>
  <si>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</si>
  <si>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</si>
  <si>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</si>
  <si>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</si>
  <si>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</si>
  <si>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</si>
  <si>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</si>
  <si>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</si>
  <si>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</si>
  <si>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</si>
  <si>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</si>
  <si>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</si>
  <si>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</si>
  <si>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</si>
  <si>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</si>
  <si>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</si>
  <si>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</si>
  <si>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</si>
  <si>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</si>
  <si>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</si>
  <si>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</si>
  <si>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</si>
  <si>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</si>
  <si>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</si>
  <si>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</si>
  <si>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</si>
  <si>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</si>
  <si>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</si>
  <si>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</si>
  <si>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</si>
  <si>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</si>
  <si>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</si>
  <si>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</si>
  <si>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</si>
  <si>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</si>
  <si>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</si>
  <si>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</si>
  <si>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</si>
  <si>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</si>
  <si>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</si>
  <si>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</si>
  <si>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</si>
  <si>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</si>
  <si>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</si>
  <si>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</si>
  <si>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</si>
  <si>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</si>
  <si>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</si>
  <si>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</si>
  <si>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</si>
  <si>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</si>
  <si>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</si>
  <si>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</si>
  <si>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</si>
  <si>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</si>
  <si>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</si>
  <si>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</si>
  <si>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</si>
  <si>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</si>
  <si>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</si>
  <si>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</si>
  <si>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</si>
  <si>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</si>
  <si>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</si>
  <si>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</si>
  <si>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</si>
  <si>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</si>
  <si>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</si>
  <si>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</si>
  <si>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</si>
  <si>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</si>
  <si>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</si>
  <si>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</si>
  <si>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</si>
  <si>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</si>
  <si>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</si>
  <si>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</si>
  <si>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</si>
  <si>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</si>
  <si>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</si>
  <si>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</si>
  <si>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</si>
  <si>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</si>
  <si>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</si>
  <si>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</si>
  <si>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</si>
  <si>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</si>
  <si>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</si>
  <si>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</si>
  <si>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</si>
  <si>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</si>
  <si>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</si>
  <si>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</si>
  <si>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</si>
  <si>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</si>
  <si>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</si>
  <si>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</si>
  <si>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</si>
  <si>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</si>
  <si>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</si>
  <si>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</si>
  <si>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</si>
  <si>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</si>
  <si>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</si>
  <si>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</si>
  <si>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</si>
  <si>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</si>
  <si>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</si>
  <si>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</si>
  <si>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</si>
  <si>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</si>
  <si>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</si>
  <si>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</si>
  <si>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</si>
  <si>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</si>
  <si>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</si>
  <si>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</si>
  <si>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</si>
  <si>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</si>
  <si>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</si>
  <si>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</si>
  <si>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</si>
  <si>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</si>
  <si>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</si>
  <si>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</si>
  <si>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</si>
  <si>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</si>
  <si>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</si>
  <si>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</si>
  <si>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</si>
  <si>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</si>
  <si>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</si>
  <si>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</si>
  <si>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</si>
  <si>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</si>
  <si>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</si>
  <si>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</si>
  <si>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</si>
  <si>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</si>
  <si>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</si>
  <si>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</si>
  <si>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</si>
  <si>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</si>
  <si>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</si>
  <si>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</si>
  <si>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</si>
  <si>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</si>
  <si>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</si>
  <si>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</si>
  <si>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</si>
  <si>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</si>
  <si>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</si>
  <si>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</si>
  <si>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</si>
  <si>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</si>
  <si>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</si>
  <si>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</si>
  <si>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</si>
  <si>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</si>
  <si>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</si>
  <si>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</si>
  <si>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</si>
  <si>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</si>
  <si>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</si>
  <si>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</si>
  <si>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</si>
  <si>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</si>
  <si>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</si>
  <si>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</si>
  <si>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</si>
  <si>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</si>
  <si>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</si>
  <si>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</si>
  <si>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</si>
  <si>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</si>
  <si>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</si>
  <si>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</si>
  <si>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</si>
  <si>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</si>
  <si>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</si>
  <si>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</si>
  <si>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</si>
  <si>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</si>
  <si>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</si>
  <si>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</si>
  <si>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</si>
  <si>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</si>
  <si>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</si>
  <si>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</si>
  <si>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</si>
  <si>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</si>
  <si>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</si>
  <si>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</si>
  <si>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</si>
  <si>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</si>
  <si>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</si>
  <si>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</si>
  <si>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</si>
  <si>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</si>
  <si>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</si>
  <si>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</si>
  <si>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</si>
  <si>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</si>
  <si>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</si>
  <si>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</si>
  <si>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</si>
  <si>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</si>
  <si>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</si>
  <si>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</si>
  <si>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</si>
  <si>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</si>
  <si>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</si>
  <si>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</si>
  <si>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</si>
  <si>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</si>
  <si>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</si>
  <si>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</si>
  <si>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</si>
  <si>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</si>
  <si>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</si>
  <si>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</si>
  <si>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</si>
  <si>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</si>
  <si>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</si>
  <si>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</si>
  <si>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</si>
  <si>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</si>
  <si>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</si>
  <si>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</si>
  <si>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</si>
  <si>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</si>
  <si>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</si>
  <si>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</si>
  <si>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</si>
  <si>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</si>
  <si>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</si>
  <si>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</si>
  <si>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</si>
  <si>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</si>
  <si>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</si>
  <si>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</si>
  <si>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</si>
  <si>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</si>
  <si>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</si>
  <si>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</si>
  <si>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</si>
  <si>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</si>
  <si>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</si>
  <si>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</si>
  <si>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</si>
  <si>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</si>
  <si>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</si>
  <si>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</si>
  <si>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</si>
  <si>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</si>
  <si>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</si>
  <si>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</si>
  <si>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</si>
  <si>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</si>
  <si>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</si>
  <si>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</si>
  <si>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</si>
  <si>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</si>
  <si>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</si>
  <si>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</si>
  <si>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</si>
  <si>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</si>
  <si>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</si>
  <si>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</si>
  <si>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</si>
  <si>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</si>
  <si>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</si>
  <si>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</si>
  <si>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</si>
  <si>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</si>
  <si>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</si>
  <si>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</si>
  <si>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</si>
  <si>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</si>
  <si>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</si>
  <si>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</si>
  <si>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</si>
  <si>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</si>
  <si>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</si>
  <si>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</si>
  <si>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</si>
  <si>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</si>
  <si>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</si>
  <si>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</si>
  <si>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</si>
  <si>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</si>
  <si>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</si>
  <si>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</si>
  <si>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</si>
  <si>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</si>
  <si>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</si>
  <si>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</si>
  <si>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</si>
  <si>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</si>
  <si>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</si>
  <si>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</si>
  <si>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</si>
  <si>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</si>
  <si>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</si>
  <si>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</si>
  <si>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</si>
  <si>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</si>
  <si>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</si>
  <si>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</si>
  <si>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</si>
  <si>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</si>
  <si>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</si>
  <si>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</si>
  <si>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</si>
  <si>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</si>
  <si>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</si>
  <si>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</si>
  <si>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</si>
  <si>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</si>
  <si>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</si>
  <si>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</si>
  <si>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</si>
  <si>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</si>
  <si>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</si>
  <si>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</si>
  <si>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</si>
  <si>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</si>
  <si>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</si>
  <si>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</si>
  <si>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</si>
  <si>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</si>
  <si>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</si>
  <si>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</si>
  <si>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</si>
  <si>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</si>
  <si>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</si>
  <si>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</si>
  <si>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</si>
  <si>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</si>
  <si>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</si>
  <si>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</si>
  <si>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</si>
  <si>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</si>
  <si>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</si>
  <si>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</si>
  <si>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</si>
  <si>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</si>
  <si>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</si>
  <si>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</si>
  <si>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</si>
  <si>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</si>
  <si>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</si>
  <si>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</si>
  <si>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</si>
  <si>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</si>
  <si>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</si>
  <si>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</si>
  <si>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</si>
  <si>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</si>
  <si>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</si>
  <si>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</si>
  <si>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</si>
  <si>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</si>
  <si>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</si>
  <si>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</si>
  <si>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</si>
  <si>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</si>
  <si>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</si>
  <si>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</si>
  <si>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</si>
  <si>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</si>
  <si>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</si>
  <si>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</si>
  <si>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</si>
  <si>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</si>
  <si>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</si>
  <si>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</si>
  <si>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</si>
  <si>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</si>
  <si>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</si>
  <si>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</si>
  <si>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</si>
  <si>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</si>
  <si>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</si>
  <si>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</si>
  <si>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</si>
  <si>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</si>
  <si>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</si>
  <si>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</si>
  <si>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</si>
  <si>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</si>
  <si>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</si>
  <si>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</si>
  <si>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</si>
  <si>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</si>
  <si>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</si>
  <si>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</si>
  <si>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</si>
  <si>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</si>
  <si>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</si>
  <si>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</si>
  <si>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</si>
  <si>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</si>
  <si>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</si>
  <si>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</si>
  <si>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</si>
  <si>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</si>
  <si>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</si>
  <si>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</si>
  <si>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</si>
  <si>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</si>
  <si>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</si>
  <si>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</si>
  <si>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</si>
  <si>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</si>
  <si>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</si>
  <si>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</si>
  <si>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</si>
  <si>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</si>
  <si>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</si>
  <si>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</si>
  <si>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</si>
  <si>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</si>
  <si>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</si>
  <si>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</si>
  <si>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</si>
  <si>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</si>
  <si>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</si>
  <si>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</si>
  <si>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</si>
  <si>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</si>
  <si>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</si>
  <si>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</si>
  <si>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</si>
  <si>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</si>
  <si>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</si>
  <si>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</si>
  <si>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</si>
  <si>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</si>
  <si>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</si>
  <si>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</si>
  <si>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</si>
  <si>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</si>
  <si>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</si>
  <si>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</si>
  <si>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</si>
  <si>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</si>
  <si>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</si>
  <si>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</si>
  <si>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</si>
  <si>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</si>
  <si>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</si>
  <si>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</si>
  <si>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</si>
  <si>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</si>
  <si>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</si>
  <si>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</si>
  <si>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</si>
  <si>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</si>
  <si>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</si>
  <si>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</si>
  <si>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</si>
  <si>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</si>
  <si>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</si>
  <si>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</si>
  <si>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</si>
  <si>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</si>
  <si>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</si>
  <si>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</si>
  <si>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</si>
  <si>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</si>
  <si>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</si>
  <si>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</si>
  <si>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</si>
  <si>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</si>
  <si>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</si>
  <si>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</si>
  <si>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</si>
  <si>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</si>
  <si>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</si>
  <si>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</si>
  <si>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</si>
  <si>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</si>
  <si>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</si>
  <si>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</si>
  <si>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</si>
  <si>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</si>
  <si>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</si>
  <si>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</si>
  <si>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</si>
  <si>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</si>
  <si>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</si>
  <si>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</si>
  <si>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</si>
  <si>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</si>
  <si>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</si>
  <si>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</si>
  <si>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</si>
  <si>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</si>
  <si>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</si>
  <si>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</si>
  <si>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</si>
  <si>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</si>
  <si>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</si>
  <si>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</si>
  <si>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</si>
  <si>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</si>
  <si>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</si>
  <si>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</si>
  <si>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</si>
  <si>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</si>
  <si>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</si>
  <si>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</si>
  <si>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</si>
  <si>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</si>
  <si>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</si>
  <si>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</si>
  <si>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</si>
  <si>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</si>
  <si>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</si>
  <si>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</si>
  <si>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</si>
  <si>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</si>
  <si>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</si>
  <si>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</si>
  <si>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</si>
  <si>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</si>
  <si>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</si>
  <si>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</si>
  <si>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</si>
  <si>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</si>
  <si>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</si>
  <si>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</si>
  <si>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</si>
  <si>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</si>
  <si>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</si>
  <si>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</si>
  <si>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</si>
  <si>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</si>
  <si>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</si>
  <si>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</si>
  <si>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</si>
  <si>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</si>
  <si>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</si>
  <si>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</si>
  <si>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</si>
  <si>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</si>
  <si>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</si>
  <si>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</si>
  <si>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</si>
  <si>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</si>
  <si>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</si>
  <si>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</si>
  <si>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</si>
  <si>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</si>
  <si>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</si>
  <si>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</si>
  <si>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</si>
  <si>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</si>
  <si>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</si>
  <si>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</si>
  <si>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</si>
  <si>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</si>
  <si>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</si>
  <si>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</si>
  <si>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</si>
  <si>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</si>
  <si>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</si>
  <si>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</si>
  <si>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</si>
  <si>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</si>
  <si>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</si>
  <si>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</si>
  <si>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</si>
  <si>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</si>
  <si>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</si>
  <si>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</si>
  <si>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</si>
  <si>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</si>
  <si>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</si>
  <si>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</si>
  <si>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</si>
  <si>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</si>
  <si>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</si>
  <si>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</si>
  <si>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</si>
  <si>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</si>
  <si>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</si>
  <si>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</si>
  <si>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</si>
  <si>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</si>
  <si>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</si>
  <si>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</si>
  <si>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</si>
  <si>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</si>
  <si>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</si>
  <si>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</si>
  <si>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</si>
  <si>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</si>
  <si>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</si>
  <si>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</si>
  <si>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</si>
  <si>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</si>
  <si>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</si>
  <si>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</si>
  <si>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</si>
  <si>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</si>
  <si>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</si>
  <si>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</si>
  <si>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</si>
  <si>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</si>
  <si>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</si>
  <si>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</si>
  <si>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</si>
  <si>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</si>
  <si>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</si>
  <si>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</si>
  <si>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</si>
  <si>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</si>
  <si>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</si>
  <si>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</si>
  <si>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</si>
  <si>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</si>
  <si>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</si>
  <si>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</si>
  <si>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</si>
  <si>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</si>
  <si>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</si>
  <si>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</si>
  <si>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</si>
  <si>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</si>
  <si>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</si>
  <si>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</si>
  <si>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</si>
  <si>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</si>
  <si>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</si>
  <si>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</si>
  <si>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</si>
  <si>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</si>
  <si>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</si>
  <si>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</si>
  <si>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</si>
  <si>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</si>
  <si>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</si>
  <si>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</si>
  <si>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</si>
  <si>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</si>
  <si>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</si>
  <si>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</si>
  <si>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</si>
  <si>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</si>
  <si>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</si>
  <si>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</si>
  <si>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</si>
  <si>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</si>
  <si>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</si>
  <si>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</si>
  <si>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</si>
  <si>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</si>
  <si>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</si>
  <si>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</si>
  <si>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</si>
  <si>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</si>
  <si>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</si>
  <si>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</si>
  <si>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</si>
  <si>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</si>
  <si>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</si>
  <si>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</si>
  <si>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</si>
  <si>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</si>
  <si>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</si>
  <si>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</si>
  <si>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</si>
  <si>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</si>
  <si>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</si>
  <si>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</si>
  <si>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</si>
  <si>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</si>
  <si>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</si>
  <si>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</si>
  <si>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</si>
  <si>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</si>
  <si>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</si>
  <si>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</si>
  <si>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</si>
  <si>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</si>
  <si>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</si>
  <si>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</si>
  <si>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</si>
  <si>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</si>
  <si>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</si>
  <si>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</si>
  <si>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</si>
  <si>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</si>
  <si>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</si>
  <si>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</si>
  <si>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</si>
  <si>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</si>
  <si>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</si>
  <si>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</si>
  <si>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</si>
  <si>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</si>
  <si>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</si>
  <si>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</si>
  <si>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</si>
  <si>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</si>
  <si>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</si>
  <si>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</si>
  <si>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</si>
  <si>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</si>
  <si>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</si>
  <si>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</si>
  <si>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</si>
  <si>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</si>
  <si>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</si>
  <si>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</si>
  <si>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</si>
  <si>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</si>
  <si>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</si>
  <si>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</si>
  <si>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</si>
  <si>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</si>
  <si>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</si>
  <si>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</si>
  <si>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</si>
  <si>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</si>
  <si>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</si>
  <si>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</si>
  <si>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</si>
  <si>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</si>
  <si>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</si>
  <si>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</si>
  <si>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</si>
  <si>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</si>
  <si>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</si>
  <si>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</si>
  <si>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</si>
  <si>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</si>
  <si>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</si>
  <si>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</si>
  <si>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</si>
  <si>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</si>
  <si>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</si>
  <si>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</si>
  <si>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</si>
  <si>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</si>
  <si>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</si>
  <si>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</si>
  <si>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</si>
  <si>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</si>
  <si>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</si>
  <si>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</si>
  <si>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</si>
  <si>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</si>
  <si>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</si>
  <si>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</si>
  <si>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</si>
  <si>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</si>
  <si>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</si>
  <si>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</si>
  <si>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</si>
  <si>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</si>
  <si>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</si>
  <si>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</si>
  <si>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</si>
  <si>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</si>
  <si>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</si>
  <si>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</si>
  <si>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</si>
  <si>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</si>
  <si>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</si>
  <si>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</si>
  <si>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</si>
  <si>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</si>
  <si>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</si>
  <si>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</si>
  <si>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</si>
  <si>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</si>
  <si>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</si>
  <si>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</si>
  <si>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</si>
  <si>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</si>
  <si>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</si>
  <si>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</si>
  <si>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</si>
  <si>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</si>
  <si>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</si>
  <si>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</si>
  <si>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</si>
  <si>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</si>
  <si>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</si>
  <si>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</si>
  <si>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</si>
  <si>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</si>
  <si>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</si>
  <si>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</si>
  <si>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</si>
  <si>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</si>
  <si>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</si>
  <si>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</si>
  <si>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</si>
  <si>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</si>
  <si>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</si>
  <si>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</si>
  <si>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</si>
  <si>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</si>
  <si>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</si>
  <si>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</si>
  <si>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</si>
  <si>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</si>
  <si>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</si>
  <si>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</si>
  <si>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</si>
  <si>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</si>
  <si>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</si>
  <si>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</si>
  <si>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</si>
  <si>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</si>
  <si>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</si>
  <si>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</si>
  <si>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</si>
  <si>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</si>
  <si>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</si>
  <si>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</si>
  <si>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</si>
  <si>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</si>
  <si>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</si>
  <si>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</si>
  <si>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</si>
  <si>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</si>
  <si>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</si>
  <si>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</si>
  <si>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</si>
  <si>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</si>
  <si>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</si>
  <si>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</si>
  <si>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</si>
  <si>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</si>
  <si>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</si>
  <si>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</si>
  <si>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</si>
  <si>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</si>
  <si>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</si>
  <si>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</si>
  <si>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</si>
  <si>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</si>
  <si>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</si>
  <si>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</si>
  <si>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</si>
  <si>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</si>
  <si>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</si>
  <si>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</si>
  <si>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</si>
  <si>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</si>
  <si>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</si>
  <si>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</si>
  <si>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</si>
  <si>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</si>
  <si>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</si>
  <si>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</si>
  <si>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</si>
  <si>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</si>
  <si>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</si>
  <si>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</si>
  <si>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</si>
  <si>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</si>
  <si>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</si>
  <si>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</si>
  <si>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</si>
  <si>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</si>
  <si>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</si>
  <si>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</si>
  <si>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</si>
  <si>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</si>
  <si>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</si>
  <si>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</si>
  <si>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</si>
  <si>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</si>
  <si>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</si>
  <si>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</si>
  <si>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</si>
  <si>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</si>
  <si>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</si>
  <si>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</si>
  <si>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</si>
  <si>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</si>
  <si>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</si>
  <si>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</si>
  <si>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</si>
  <si>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</si>
  <si>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</si>
  <si>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</si>
  <si>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</si>
  <si>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</si>
  <si>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</si>
  <si>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</si>
  <si>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</si>
  <si>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</si>
  <si>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</si>
  <si>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</si>
  <si>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</si>
  <si>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</si>
  <si>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</si>
  <si>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</si>
  <si>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</si>
  <si>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</si>
  <si>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</si>
  <si>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</si>
  <si>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</si>
  <si>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</si>
  <si>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</si>
  <si>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</si>
  <si>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</si>
  <si>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</si>
  <si>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</si>
  <si>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</si>
  <si>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</si>
  <si>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</si>
  <si>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</si>
  <si>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</si>
  <si>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</si>
  <si>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</si>
  <si>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</si>
  <si>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</si>
  <si>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</si>
  <si>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</si>
  <si>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</si>
  <si>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</si>
  <si>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</si>
  <si>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</si>
  <si>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</si>
  <si>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</si>
  <si>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</si>
  <si>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</si>
  <si>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</si>
  <si>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</si>
  <si>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</si>
  <si>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</si>
  <si>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</si>
  <si>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</si>
  <si>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</si>
  <si>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</si>
  <si>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</si>
  <si>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</si>
  <si>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</si>
  <si>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</si>
  <si>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</si>
  <si>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</si>
  <si>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</si>
  <si>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</si>
  <si>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</si>
  <si>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</si>
  <si>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</si>
  <si>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</si>
  <si>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</si>
  <si>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</si>
  <si>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</si>
  <si>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</si>
  <si>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</si>
  <si>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</si>
  <si>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</si>
  <si>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</si>
  <si>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</si>
  <si>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</si>
  <si>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</si>
  <si>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</si>
  <si>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</si>
  <si>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</si>
  <si>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</si>
  <si>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</si>
  <si>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</si>
  <si>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</si>
  <si>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</si>
  <si>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</si>
  <si>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</si>
  <si>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</si>
  <si>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</si>
  <si>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</si>
  <si>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</si>
  <si>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</si>
  <si>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</si>
  <si>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</si>
  <si>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</si>
  <si>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</si>
  <si>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</si>
  <si>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</si>
  <si>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</si>
  <si>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</si>
  <si>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</si>
  <si>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</si>
  <si>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</si>
  <si>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</si>
  <si>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</si>
  <si>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</si>
  <si>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</si>
  <si>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</si>
  <si>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</si>
  <si>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</si>
  <si>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</si>
  <si>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</si>
  <si>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</si>
  <si>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</si>
  <si>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</si>
  <si>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</si>
  <si>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</si>
  <si>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</si>
  <si>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</si>
  <si>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</si>
  <si>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</si>
  <si>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</si>
  <si>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</si>
  <si>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</si>
  <si>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</si>
  <si>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</si>
  <si>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</si>
  <si>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</si>
  <si>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</si>
  <si>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</si>
  <si>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</si>
  <si>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</si>
  <si>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</si>
  <si>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</si>
  <si>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</si>
  <si>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</si>
  <si>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</si>
  <si>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</si>
  <si>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</si>
  <si>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</si>
  <si>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</si>
  <si>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</si>
  <si>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</si>
  <si>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</si>
  <si>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</si>
  <si>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</si>
  <si>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</si>
  <si>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</si>
  <si>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</si>
  <si>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</si>
  <si>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</si>
  <si>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</si>
  <si>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</si>
  <si>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</si>
  <si>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</si>
  <si>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</si>
  <si>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</si>
  <si>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</si>
  <si>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</si>
  <si>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</si>
  <si>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</si>
  <si>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</si>
  <si>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</si>
  <si>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</si>
  <si>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</si>
  <si>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</si>
  <si>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</si>
  <si>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</si>
  <si>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</si>
  <si>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</si>
  <si>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</si>
  <si>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</si>
  <si>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</si>
  <si>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</si>
  <si>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</si>
  <si>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</si>
  <si>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</si>
  <si>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</si>
  <si>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</si>
  <si>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</si>
  <si>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</si>
  <si>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</si>
  <si>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</si>
  <si>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</si>
  <si>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</si>
  <si>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</si>
  <si>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</si>
  <si>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</si>
  <si>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</si>
  <si>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</si>
  <si>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</si>
  <si>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</si>
  <si>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</si>
  <si>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</si>
  <si>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</si>
  <si>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</si>
  <si>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</si>
  <si>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</si>
  <si>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</si>
  <si>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</si>
  <si>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</si>
  <si>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</si>
  <si>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</si>
  <si>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</si>
  <si>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</si>
  <si>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</si>
  <si>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</si>
  <si>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</si>
  <si>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</si>
  <si>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</si>
  <si>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</si>
  <si>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</si>
  <si>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</si>
  <si>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</si>
  <si>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</si>
  <si>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</si>
  <si>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</si>
  <si>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</si>
  <si>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</si>
  <si>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</si>
  <si>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</si>
  <si>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</si>
  <si>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</si>
  <si>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</si>
  <si>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</si>
  <si>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</si>
  <si>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</si>
  <si>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</si>
  <si>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</si>
  <si>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</si>
  <si>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</si>
  <si>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</si>
  <si>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</si>
  <si>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</si>
  <si>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</si>
  <si>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</si>
  <si>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</si>
  <si>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</si>
  <si>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</si>
  <si>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</si>
  <si>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</si>
  <si>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</si>
  <si>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</si>
  <si>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</si>
  <si>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</si>
  <si>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</si>
  <si>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</si>
  <si>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</si>
  <si>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</si>
  <si>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</si>
  <si>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</si>
  <si>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</si>
  <si>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</si>
  <si>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</si>
  <si>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</si>
  <si>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</si>
  <si>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</si>
  <si>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</si>
  <si>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</si>
  <si>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</si>
  <si>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</si>
  <si>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</si>
  <si>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</si>
  <si>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</si>
  <si>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</si>
  <si>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</si>
  <si>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</si>
  <si>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</si>
  <si>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</si>
  <si>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</si>
  <si>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</si>
  <si>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</si>
  <si>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</si>
  <si>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</si>
  <si>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</si>
  <si>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</si>
  <si>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</si>
  <si>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</si>
  <si>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</si>
  <si>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</si>
  <si>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</si>
  <si>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</si>
  <si>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</si>
  <si>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</si>
  <si>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</si>
  <si>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</si>
  <si>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</si>
  <si>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</si>
  <si>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</si>
  <si>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</si>
  <si>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</si>
  <si>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</si>
  <si>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</si>
  <si>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</si>
  <si>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</si>
  <si>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</si>
  <si>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</si>
  <si>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</si>
  <si>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</si>
  <si>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</si>
  <si>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</si>
  <si>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</si>
  <si>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</si>
  <si>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</si>
  <si>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</si>
  <si>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</si>
  <si>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</si>
  <si>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</si>
  <si>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</si>
  <si>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</si>
  <si>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</si>
  <si>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</si>
  <si>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</si>
  <si>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</si>
  <si>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</si>
  <si>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</si>
  <si>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</si>
  <si>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</si>
  <si>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</si>
  <si>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</si>
  <si>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</si>
  <si>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</si>
  <si>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</si>
  <si>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</si>
  <si>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</si>
  <si>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</si>
  <si>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</si>
  <si>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</si>
  <si>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</si>
  <si>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</si>
  <si>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</si>
  <si>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</si>
  <si>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</si>
  <si>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</si>
  <si>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</si>
  <si>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</si>
  <si>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</si>
  <si>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</si>
  <si>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</si>
  <si>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</si>
  <si>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</si>
  <si>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</si>
  <si>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</si>
  <si>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</si>
  <si>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</si>
  <si>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</si>
  <si>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</si>
  <si>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</si>
  <si>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</si>
  <si>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</si>
  <si>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</si>
  <si>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</si>
  <si>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</si>
  <si>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</si>
  <si>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</si>
  <si>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</si>
  <si>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</si>
  <si>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</si>
  <si>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</si>
  <si>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</si>
  <si>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</si>
  <si>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</si>
  <si>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</si>
  <si>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</si>
  <si>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</si>
  <si>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</si>
  <si>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</si>
  <si>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</si>
  <si>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</si>
  <si>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</si>
  <si>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</si>
  <si>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</si>
  <si>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</si>
  <si>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</si>
  <si>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</si>
  <si>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</si>
  <si>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</si>
  <si>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</si>
  <si>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</si>
  <si>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</si>
  <si>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</si>
  <si>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</si>
  <si>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</si>
  <si>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</si>
  <si>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</si>
  <si>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</si>
  <si>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</si>
  <si>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</si>
  <si>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</si>
  <si>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</si>
  <si>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</si>
  <si>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</si>
  <si>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</si>
  <si>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</si>
  <si>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</si>
  <si>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</si>
  <si>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</si>
  <si>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</si>
  <si>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</si>
  <si>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</si>
  <si>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</si>
  <si>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</si>
  <si>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</si>
  <si>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</si>
  <si>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</si>
  <si>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</si>
  <si>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</si>
  <si>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</si>
  <si>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</si>
  <si>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</si>
  <si>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</si>
  <si>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</si>
  <si>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</si>
  <si>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</si>
  <si>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</si>
  <si>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</si>
  <si>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</si>
  <si>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</si>
  <si>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</si>
  <si>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</si>
  <si>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</si>
  <si>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</si>
  <si>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</si>
  <si>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</si>
  <si>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</si>
  <si>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</si>
  <si>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</si>
  <si>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</si>
  <si>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</si>
  <si>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</si>
  <si>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</si>
  <si>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</si>
  <si>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</si>
  <si>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</si>
  <si>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</si>
  <si>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</si>
  <si>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</si>
  <si>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</si>
  <si>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</si>
  <si>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</si>
  <si>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</si>
  <si>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</si>
  <si>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</si>
  <si>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</si>
  <si>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</si>
  <si>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</si>
  <si>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</si>
  <si>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</si>
  <si>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</si>
  <si>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</si>
  <si>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</si>
  <si>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</si>
  <si>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</si>
  <si>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</si>
  <si>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</si>
  <si>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</si>
  <si>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</si>
  <si>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</si>
  <si>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</si>
  <si>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</si>
  <si>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</si>
  <si>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</si>
  <si>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</si>
  <si>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</si>
  <si>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</si>
  <si>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</si>
  <si>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</si>
  <si>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</si>
  <si>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</si>
  <si>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</si>
  <si>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</si>
  <si>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</si>
  <si>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</si>
  <si>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</si>
  <si>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</si>
  <si>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</si>
  <si>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</si>
  <si>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</si>
  <si>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</si>
  <si>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</si>
  <si>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</si>
  <si>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</si>
  <si>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</si>
  <si>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</si>
  <si>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</si>
  <si>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</si>
  <si>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</si>
  <si>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</si>
  <si>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</si>
  <si>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</si>
  <si>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</si>
  <si>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</si>
  <si>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</si>
  <si>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</si>
  <si>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</si>
  <si>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</si>
  <si>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</si>
  <si>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</si>
  <si>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</si>
  <si>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</si>
  <si>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</si>
  <si>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</si>
  <si>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</si>
  <si>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</si>
  <si>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</si>
  <si>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</si>
  <si>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</si>
  <si>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</si>
  <si>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</si>
  <si>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</si>
  <si>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</si>
  <si>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</si>
  <si>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</si>
  <si>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</si>
  <si>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</si>
  <si>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</si>
  <si>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</si>
  <si>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</si>
  <si>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</si>
  <si>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</si>
  <si>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</si>
  <si>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</si>
  <si>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</si>
  <si>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</si>
  <si>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</si>
  <si>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</si>
  <si>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</si>
  <si>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</si>
  <si>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</si>
  <si>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</si>
  <si>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</si>
  <si>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</si>
  <si>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</si>
  <si>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</si>
  <si>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</si>
  <si>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</si>
  <si>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</si>
  <si>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</si>
  <si>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</si>
  <si>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</si>
  <si>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</si>
  <si>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</si>
  <si>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</si>
  <si>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</si>
  <si>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</si>
  <si>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</si>
  <si>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</si>
  <si>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</si>
  <si>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</si>
  <si>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</si>
  <si>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</si>
  <si>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</si>
  <si>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</si>
  <si>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</si>
  <si>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</si>
  <si>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</si>
  <si>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</si>
  <si>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</si>
  <si>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</si>
  <si>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</si>
  <si>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</si>
  <si>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</si>
  <si>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</si>
  <si>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</si>
  <si>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</si>
  <si>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</si>
  <si>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</si>
  <si>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</si>
  <si>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</si>
  <si>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</si>
  <si>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</si>
  <si>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</si>
  <si>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</si>
  <si>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</si>
  <si>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</si>
  <si>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</si>
  <si>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</si>
  <si>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</si>
  <si>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</si>
  <si>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</si>
  <si>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</si>
  <si>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</si>
  <si>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</si>
  <si>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</si>
  <si>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</si>
  <si>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</si>
  <si>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</si>
  <si>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</si>
  <si>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</si>
  <si>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</si>
  <si>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</si>
  <si>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</si>
  <si>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</si>
  <si>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</si>
  <si>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</si>
  <si>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</si>
  <si>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</si>
  <si>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</si>
  <si>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</si>
  <si>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</si>
  <si>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</si>
  <si>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</si>
  <si>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</si>
  <si>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</si>
  <si>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</si>
  <si>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</si>
  <si>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</si>
  <si>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</si>
  <si>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</si>
  <si>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</si>
  <si>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</si>
  <si>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</si>
  <si>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</si>
  <si>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</si>
  <si>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</si>
  <si>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</si>
  <si>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</si>
  <si>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</si>
  <si>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</si>
  <si>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</si>
  <si>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</si>
  <si>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</si>
  <si>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</si>
  <si>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</si>
  <si>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</si>
  <si>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</si>
  <si>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</si>
  <si>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</si>
  <si>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</si>
  <si>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</si>
  <si>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</si>
  <si>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</si>
  <si>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</si>
  <si>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</si>
  <si>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</si>
  <si>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</si>
  <si>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</si>
  <si>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</si>
  <si>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</si>
  <si>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</si>
  <si>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</si>
  <si>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</si>
  <si>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</si>
  <si>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</si>
  <si>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</si>
  <si>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</si>
  <si>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</si>
  <si>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</si>
  <si>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</si>
  <si>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</si>
  <si>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</si>
  <si>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</si>
  <si>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</si>
  <si>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</si>
  <si>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</si>
  <si>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</si>
  <si>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</si>
  <si>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</si>
  <si>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</si>
  <si>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</si>
  <si>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</si>
  <si>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</si>
  <si>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</si>
  <si>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</si>
  <si>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</si>
  <si>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</si>
  <si>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</si>
  <si>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</si>
  <si>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</si>
  <si>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</si>
  <si>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</si>
  <si>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</si>
  <si>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</si>
  <si>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</si>
  <si>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</si>
  <si>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</si>
  <si>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</si>
  <si>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</si>
  <si>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</si>
  <si>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</si>
  <si>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</si>
  <si>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</si>
  <si>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</si>
  <si>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</si>
  <si>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</si>
  <si>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</si>
  <si>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</si>
  <si>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</si>
  <si>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</si>
  <si>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</si>
  <si>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</si>
  <si>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</si>
  <si>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</si>
  <si>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</si>
  <si>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</si>
  <si>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</si>
  <si>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</si>
  <si>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</si>
  <si>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</si>
  <si>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</si>
  <si>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</si>
  <si>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</si>
  <si>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</si>
  <si>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</si>
  <si>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</si>
  <si>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</si>
  <si>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</si>
  <si>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</si>
  <si>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</si>
  <si>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</si>
  <si>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</si>
  <si>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</si>
  <si>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</si>
  <si>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</si>
  <si>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</si>
  <si>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</si>
  <si>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</si>
  <si>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</si>
  <si>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</si>
  <si>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</si>
  <si>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</si>
  <si>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</si>
  <si>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</si>
  <si>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</si>
  <si>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</si>
  <si>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</si>
  <si>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</si>
  <si>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</si>
  <si>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</si>
  <si>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</si>
  <si>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</si>
  <si>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</si>
  <si>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</si>
  <si>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</si>
  <si>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</si>
  <si>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</si>
  <si>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</si>
  <si>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</si>
  <si>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</si>
  <si>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</si>
  <si>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</si>
  <si>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</si>
  <si>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</si>
  <si>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</si>
  <si>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</si>
  <si>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</si>
  <si>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</si>
  <si>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</si>
  <si>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</si>
  <si>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</si>
  <si>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</si>
  <si>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</si>
  <si>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</si>
  <si>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</si>
  <si>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</si>
  <si>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</si>
  <si>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</si>
  <si>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</si>
  <si>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</si>
  <si>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</si>
  <si>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</si>
  <si>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</si>
  <si>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</si>
  <si>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</si>
  <si>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</si>
  <si>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</si>
  <si>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</si>
  <si>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</si>
  <si>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</si>
  <si>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</si>
  <si>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</si>
  <si>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</si>
  <si>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</si>
  <si>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</si>
  <si>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</si>
  <si>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</si>
  <si>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</si>
  <si>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</si>
  <si>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</si>
  <si>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</si>
  <si>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</si>
  <si>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</si>
  <si>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</si>
  <si>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</si>
  <si>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</si>
  <si>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</si>
  <si>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</si>
  <si>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</si>
  <si>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</si>
  <si>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</si>
  <si>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</si>
  <si>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</si>
  <si>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</si>
  <si>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</si>
  <si>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</si>
  <si>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</si>
  <si>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</si>
  <si>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</si>
  <si>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</si>
  <si>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</si>
  <si>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</si>
  <si>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</si>
  <si>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</si>
  <si>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</si>
  <si>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</si>
  <si>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</si>
  <si>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</si>
  <si>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</si>
  <si>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</si>
  <si>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</si>
  <si>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</si>
  <si>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</si>
  <si>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</si>
  <si>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</si>
  <si>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</si>
  <si>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</si>
  <si>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</si>
  <si>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</si>
  <si>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</si>
  <si>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</si>
  <si>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</si>
  <si>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</si>
  <si>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</si>
  <si>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</si>
  <si>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</si>
  <si>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</si>
  <si>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</si>
  <si>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</si>
  <si>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</si>
  <si>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</si>
  <si>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</si>
  <si>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</si>
  <si>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</si>
  <si>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</si>
  <si>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</si>
  <si>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</si>
  <si>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</si>
  <si>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</si>
  <si>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</si>
  <si>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</si>
  <si>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</si>
  <si>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</si>
  <si>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</si>
  <si>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</si>
  <si>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</si>
  <si>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</si>
  <si>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</si>
  <si>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</si>
  <si>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</si>
  <si>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</si>
  <si>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</si>
  <si>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</si>
  <si>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</si>
  <si>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</si>
  <si>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</si>
  <si>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</si>
  <si>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</si>
  <si>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</si>
  <si>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</si>
  <si>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</si>
  <si>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</si>
  <si>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</si>
  <si>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</si>
  <si>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</si>
  <si>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</si>
  <si>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</si>
  <si>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</si>
  <si>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</si>
  <si>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</si>
  <si>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</si>
  <si>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</si>
  <si>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</si>
  <si>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</si>
  <si>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</si>
  <si>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</si>
  <si>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</si>
  <si>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</si>
  <si>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</si>
  <si>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</si>
  <si>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</si>
  <si>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</si>
  <si>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</si>
  <si>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</si>
  <si>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</si>
  <si>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</si>
  <si>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</si>
  <si>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</si>
  <si>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</si>
  <si>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</si>
  <si>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</si>
  <si>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</si>
  <si>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</si>
  <si>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</si>
  <si>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</si>
  <si>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</si>
  <si>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</si>
  <si>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</si>
  <si>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</si>
  <si>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</si>
  <si>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</si>
  <si>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</si>
  <si>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</si>
  <si>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</si>
  <si>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</si>
  <si>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</si>
  <si>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</si>
  <si>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</si>
  <si>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</si>
  <si>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</si>
  <si>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</si>
  <si>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</si>
  <si>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</si>
  <si>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</si>
  <si>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</si>
  <si>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</si>
  <si>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</si>
  <si>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</si>
  <si>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</si>
  <si>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</si>
  <si>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</si>
  <si>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</si>
  <si>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</si>
  <si>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</si>
  <si>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</si>
  <si>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</si>
  <si>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</si>
  <si>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</si>
  <si>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</si>
  <si>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</si>
  <si>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</si>
  <si>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</si>
  <si>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</si>
  <si>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</si>
  <si>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</si>
  <si>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</si>
  <si>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</si>
  <si>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</si>
  <si>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</si>
  <si>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</si>
  <si>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</si>
  <si>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</si>
  <si>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</si>
  <si>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</si>
  <si>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</si>
  <si>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</si>
  <si>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</si>
  <si>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</si>
  <si>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</si>
  <si>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</si>
  <si>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</si>
  <si>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</si>
  <si>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</si>
  <si>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</si>
  <si>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</si>
  <si>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</si>
  <si>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</si>
  <si>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</si>
  <si>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</si>
  <si>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</si>
  <si>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</si>
  <si>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</si>
  <si>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</si>
  <si>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</si>
  <si>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</si>
  <si>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</si>
  <si>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</si>
  <si>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</si>
  <si>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</si>
  <si>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</si>
  <si>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</si>
  <si>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</si>
  <si>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</si>
  <si>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</si>
  <si>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</si>
  <si>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</si>
  <si>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</si>
  <si>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</si>
  <si>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</si>
  <si>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</si>
  <si>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</si>
  <si>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</si>
  <si>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</si>
  <si>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</si>
  <si>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</si>
  <si>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</si>
  <si>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</si>
  <si>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</si>
  <si>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</si>
  <si>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</si>
  <si>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</si>
  <si>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</si>
  <si>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</si>
  <si>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</si>
  <si>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</si>
  <si>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</si>
  <si>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</si>
  <si>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</si>
  <si>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</si>
  <si>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</si>
  <si>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</si>
  <si>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</si>
  <si>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</si>
  <si>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</si>
  <si>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</si>
  <si>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</si>
  <si>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</si>
  <si>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</si>
  <si>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</si>
  <si>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</si>
  <si>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</si>
  <si>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</si>
  <si>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</si>
  <si>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</si>
  <si>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</si>
  <si>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</si>
  <si>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</si>
  <si>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</si>
  <si>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</si>
  <si>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</si>
  <si>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</si>
  <si>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</si>
  <si>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</si>
  <si>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</si>
  <si>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</si>
  <si>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</si>
  <si>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</si>
  <si>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</si>
  <si>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</si>
  <si>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</si>
  <si>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</si>
  <si>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</si>
  <si>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</si>
  <si>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</si>
  <si>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</si>
  <si>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</si>
  <si>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</si>
  <si>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</si>
  <si>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</si>
  <si>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</si>
  <si>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</si>
  <si>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</si>
  <si>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</si>
  <si>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</si>
  <si>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</si>
  <si>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</si>
  <si>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</si>
  <si>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</si>
  <si>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</si>
  <si>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</si>
  <si>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</si>
  <si>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</si>
  <si>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</si>
  <si>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</si>
  <si>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</si>
  <si>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</si>
  <si>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</si>
  <si>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</si>
  <si>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</si>
  <si>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</si>
  <si>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</si>
  <si>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</si>
  <si>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</si>
  <si>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</si>
  <si>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</si>
  <si>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</si>
  <si>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</si>
  <si>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</si>
  <si>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</si>
  <si>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</si>
  <si>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</si>
  <si>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</si>
  <si>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</si>
  <si>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</si>
  <si>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</si>
  <si>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</si>
  <si>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</si>
  <si>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</si>
  <si>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</si>
  <si>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</si>
  <si>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</si>
  <si>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</si>
  <si>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</si>
  <si>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</si>
  <si>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</si>
  <si>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</si>
  <si>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</si>
  <si>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</si>
  <si>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</si>
  <si>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</si>
  <si>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</si>
  <si>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</si>
  <si>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</si>
  <si>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</si>
  <si>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</si>
  <si>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</si>
  <si>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</si>
  <si>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</si>
  <si>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</si>
  <si>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</si>
  <si>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</si>
  <si>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</si>
  <si>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</si>
  <si>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</si>
  <si>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</si>
  <si>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</si>
  <si>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</si>
  <si>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</si>
  <si>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</si>
  <si>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</si>
  <si>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</si>
  <si>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</si>
  <si>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</si>
  <si>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</si>
  <si>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</si>
  <si>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</si>
  <si>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</si>
  <si>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</si>
  <si>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</si>
  <si>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</si>
  <si>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</si>
  <si>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</si>
  <si>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</si>
  <si>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</si>
  <si>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</si>
  <si>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</si>
  <si>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</si>
  <si>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</si>
  <si>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</si>
  <si>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</si>
  <si>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</si>
  <si>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</si>
  <si>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</si>
  <si>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</si>
  <si>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</si>
  <si>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</si>
  <si>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</si>
  <si>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</si>
  <si>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</si>
  <si>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</si>
  <si>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</si>
  <si>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</si>
  <si>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</si>
  <si>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</si>
  <si>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</si>
  <si>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</si>
  <si>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</si>
  <si>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</si>
  <si>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</si>
  <si>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</si>
  <si>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</si>
  <si>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</si>
  <si>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</si>
  <si>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</si>
  <si>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</si>
  <si>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</si>
  <si>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</si>
  <si>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</si>
  <si>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</si>
  <si>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</si>
  <si>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</si>
  <si>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</si>
  <si>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</si>
  <si>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</si>
  <si>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</si>
  <si>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</si>
  <si>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</si>
  <si>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</si>
  <si>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</si>
  <si>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</si>
  <si>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</si>
  <si>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</si>
  <si>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</si>
  <si>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</si>
  <si>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</si>
  <si>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</si>
  <si>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</si>
  <si>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</si>
  <si>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</si>
  <si>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</si>
  <si>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</si>
  <si>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</si>
  <si>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</si>
  <si>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</si>
  <si>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</si>
  <si>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</si>
  <si>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</si>
  <si>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</si>
  <si>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</si>
  <si>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</si>
  <si>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</si>
  <si>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</si>
  <si>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</si>
  <si>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</si>
  <si>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</si>
  <si>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</si>
  <si>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</si>
  <si>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</si>
  <si>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</si>
  <si>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</si>
  <si>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</si>
  <si>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</si>
  <si>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</si>
  <si>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</si>
  <si>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</si>
  <si>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</si>
  <si>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</si>
  <si>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</si>
  <si>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</si>
  <si>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</si>
  <si>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</si>
  <si>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</si>
  <si>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</si>
  <si>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</si>
  <si>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</si>
  <si>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</si>
  <si>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</si>
  <si>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</si>
  <si>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</si>
  <si>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</si>
  <si>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</si>
  <si>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</si>
  <si>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</si>
  <si>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</si>
  <si>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</si>
  <si>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</si>
  <si>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</si>
  <si>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</si>
  <si>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</si>
  <si>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</si>
  <si>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</si>
  <si>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</si>
  <si>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</si>
  <si>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</si>
  <si>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</si>
  <si>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</si>
  <si>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</si>
  <si>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</si>
  <si>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</si>
  <si>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</si>
  <si>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</si>
  <si>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</si>
  <si>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</si>
  <si>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</si>
  <si>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</si>
  <si>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</si>
  <si>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</si>
  <si>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</si>
  <si>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</si>
  <si>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</si>
  <si>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</si>
  <si>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</si>
  <si>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</si>
  <si>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</si>
  <si>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</si>
  <si>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</si>
  <si>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</si>
  <si>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</si>
  <si>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</si>
  <si>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</si>
  <si>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</si>
  <si>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</si>
  <si>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</si>
  <si>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</si>
  <si>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</si>
  <si>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</si>
  <si>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</si>
  <si>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</si>
  <si>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</si>
  <si>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</si>
  <si>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</si>
  <si>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</si>
  <si>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</si>
  <si>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</si>
  <si>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</si>
  <si>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</si>
  <si>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</si>
  <si>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</si>
  <si>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</si>
  <si>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</si>
  <si>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</si>
  <si>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</si>
  <si>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</si>
  <si>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</si>
  <si>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</si>
  <si>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</si>
  <si>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</si>
  <si>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</si>
  <si>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</si>
  <si>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</si>
  <si>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</si>
  <si>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</si>
  <si>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</si>
  <si>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</si>
  <si>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</si>
  <si>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</si>
  <si>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</si>
  <si>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</si>
  <si>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</si>
  <si>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</si>
  <si>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</si>
  <si>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</si>
  <si>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</si>
  <si>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</si>
  <si>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</si>
  <si>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</si>
  <si>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</si>
  <si>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</si>
  <si>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</si>
  <si>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</si>
  <si>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</si>
  <si>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</si>
  <si>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</si>
  <si>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</si>
  <si>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</si>
  <si>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</si>
  <si>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</si>
  <si>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</si>
  <si>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</si>
  <si>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</si>
  <si>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</si>
  <si>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</si>
  <si>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</si>
  <si>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</si>
  <si>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</si>
  <si>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</si>
  <si>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</si>
  <si>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</si>
  <si>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</si>
  <si>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</si>
  <si>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</si>
  <si>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</si>
  <si>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</si>
  <si>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</si>
  <si>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</si>
  <si>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</si>
  <si>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</si>
  <si>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</si>
  <si>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</si>
  <si>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</si>
  <si>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</si>
  <si>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</si>
  <si>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</si>
  <si>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</si>
  <si>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</si>
  <si>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</si>
  <si>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</si>
  <si>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</si>
  <si>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</si>
  <si>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</si>
  <si>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</si>
  <si>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</si>
  <si>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</si>
  <si>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</si>
  <si>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</si>
  <si>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</si>
  <si>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</si>
  <si>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</si>
  <si>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</si>
  <si>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</si>
  <si>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</si>
  <si>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</si>
  <si>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</si>
  <si>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</si>
  <si>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</si>
  <si>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</si>
  <si>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</si>
  <si>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</si>
  <si>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</si>
  <si>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</si>
  <si>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</si>
  <si>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</si>
  <si>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</si>
  <si>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</si>
  <si>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</si>
  <si>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</si>
  <si>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</si>
  <si>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</si>
  <si>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</si>
  <si>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</si>
  <si>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</si>
  <si>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</si>
  <si>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</si>
  <si>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</si>
  <si>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</si>
  <si>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</si>
  <si>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</si>
  <si>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</si>
  <si>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</si>
  <si>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</si>
  <si>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</si>
  <si>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</si>
  <si>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</si>
  <si>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</si>
  <si>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</si>
  <si>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</si>
  <si>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</si>
  <si>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</si>
  <si>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</si>
  <si>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</si>
  <si>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</si>
  <si>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</si>
  <si>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</si>
  <si>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</si>
  <si>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</si>
  <si>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</si>
  <si>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</si>
  <si>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</si>
  <si>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</si>
  <si>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</si>
  <si>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</si>
  <si>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</si>
  <si>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</si>
  <si>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</si>
  <si>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</si>
  <si>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</si>
  <si>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</si>
  <si>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</si>
  <si>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</si>
  <si>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</si>
  <si>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</si>
  <si>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</si>
  <si>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</si>
  <si>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</si>
  <si>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</si>
  <si>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</si>
  <si>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</si>
  <si>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</si>
  <si>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</si>
  <si>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</si>
  <si>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</si>
  <si>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</si>
  <si>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</si>
  <si>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</si>
  <si>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</si>
  <si>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</si>
  <si>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</si>
  <si>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</si>
  <si>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</si>
  <si>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</si>
  <si>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</si>
  <si>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</si>
  <si>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</si>
  <si>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</si>
  <si>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</si>
  <si>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</si>
  <si>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</si>
  <si>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</si>
  <si>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</si>
  <si>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</si>
  <si>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</si>
  <si>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</si>
  <si>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</si>
  <si>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</si>
  <si>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</si>
  <si>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</si>
  <si>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</si>
  <si>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</si>
  <si>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</si>
  <si>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</si>
  <si>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</si>
  <si>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</si>
  <si>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</si>
  <si>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</si>
  <si>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</si>
  <si>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</si>
  <si>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</si>
  <si>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</si>
  <si>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</si>
  <si>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</si>
  <si>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</si>
  <si>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</si>
  <si>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</si>
  <si>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</si>
  <si>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</si>
  <si>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</si>
  <si>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</si>
  <si>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</si>
  <si>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</si>
  <si>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</si>
  <si>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</si>
  <si>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</si>
  <si>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</si>
  <si>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</si>
  <si>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</si>
  <si>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</si>
  <si>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</si>
  <si>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</si>
  <si>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</si>
  <si>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</si>
  <si>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</si>
  <si>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</si>
  <si>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</si>
  <si>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</si>
  <si>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</si>
  <si>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</si>
  <si>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</si>
  <si>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</si>
  <si>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</si>
  <si>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</si>
  <si>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</si>
  <si>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</si>
  <si>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</si>
  <si>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</si>
  <si>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</si>
  <si>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</si>
  <si>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</si>
  <si>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</si>
  <si>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</si>
  <si>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</si>
  <si>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</si>
  <si>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</si>
  <si>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</si>
  <si>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</si>
  <si>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</si>
  <si>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</si>
  <si>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</si>
  <si>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</si>
  <si>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</si>
  <si>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</si>
  <si>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</si>
  <si>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</si>
  <si>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</si>
  <si>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</si>
  <si>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</si>
  <si>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</si>
  <si>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</si>
  <si>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</si>
  <si>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</si>
  <si>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</si>
  <si>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</si>
  <si>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</si>
  <si>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</si>
  <si>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</si>
  <si>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</si>
  <si>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</si>
  <si>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</si>
  <si>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</si>
  <si>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</si>
  <si>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</si>
  <si>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</si>
  <si>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</si>
  <si>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</si>
  <si>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</si>
  <si>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</si>
  <si>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</si>
  <si>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</si>
  <si>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</si>
  <si>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</si>
  <si>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</si>
  <si>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</si>
  <si>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</si>
  <si>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</si>
  <si>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</si>
  <si>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</si>
  <si>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</si>
  <si>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</si>
  <si>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</si>
  <si>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</si>
  <si>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</si>
  <si>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</si>
  <si>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</si>
  <si>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</si>
  <si>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</si>
  <si>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</si>
  <si>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</si>
  <si>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</si>
  <si>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</si>
  <si>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</si>
  <si>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</si>
  <si>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</si>
  <si>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</si>
  <si>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</si>
  <si>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</si>
  <si>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</si>
  <si>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</si>
  <si>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</si>
  <si>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</si>
  <si>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</si>
  <si>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</si>
  <si>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</si>
  <si>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</si>
  <si>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</si>
  <si>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</si>
  <si>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</si>
  <si>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</si>
  <si>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</si>
  <si>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</si>
  <si>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</si>
  <si>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</si>
  <si>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</si>
  <si>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</si>
  <si>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</si>
  <si>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</si>
  <si>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</si>
  <si>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</si>
  <si>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</si>
  <si>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</si>
  <si>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</si>
  <si>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</si>
  <si>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</si>
  <si>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</si>
  <si>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</si>
  <si>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</si>
  <si>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</si>
  <si>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</si>
  <si>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</si>
  <si>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</si>
  <si>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</si>
  <si>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</si>
  <si>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</si>
  <si>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</si>
  <si>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</si>
  <si>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</si>
  <si>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</si>
  <si>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</si>
  <si>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</si>
  <si>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</si>
  <si>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</si>
  <si>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</si>
  <si>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</si>
  <si>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</si>
  <si>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</si>
  <si>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</si>
  <si>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</si>
  <si>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</si>
  <si>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</si>
  <si>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</si>
  <si>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</si>
  <si>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</si>
  <si>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</si>
  <si>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</si>
  <si>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</si>
  <si>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</si>
  <si>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</si>
  <si>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</si>
  <si>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</si>
  <si>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</si>
  <si>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</si>
  <si>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</si>
  <si>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</si>
  <si>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</si>
  <si>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</si>
  <si>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</si>
  <si>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</si>
  <si>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</si>
  <si>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</si>
  <si>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</si>
  <si>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</si>
  <si>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</si>
  <si>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</si>
  <si>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</si>
  <si>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</si>
  <si>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</si>
  <si>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</si>
  <si>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</si>
  <si>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</si>
  <si>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</si>
  <si>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</si>
  <si>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</si>
  <si>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</si>
  <si>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</si>
  <si>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</si>
  <si>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</si>
  <si>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</si>
  <si>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</si>
  <si>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</si>
  <si>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</si>
  <si>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</si>
  <si>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</si>
  <si>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</si>
  <si>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</si>
  <si>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</si>
  <si>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</si>
  <si>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</si>
  <si>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</si>
  <si>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</si>
  <si>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</si>
  <si>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</si>
  <si>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</si>
  <si>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</si>
  <si>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</si>
  <si>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</si>
  <si>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</si>
  <si>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</si>
  <si>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</si>
  <si>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</si>
  <si>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</si>
  <si>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</si>
  <si>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</si>
  <si>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</si>
  <si>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</si>
  <si>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</si>
  <si>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</si>
  <si>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</si>
  <si>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</si>
  <si>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</si>
  <si>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</si>
  <si>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</si>
  <si>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</si>
  <si>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</si>
  <si>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</si>
  <si>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</si>
  <si>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</si>
  <si>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</si>
  <si>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</si>
  <si>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</si>
  <si>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</si>
  <si>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</si>
  <si>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</si>
  <si>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</si>
  <si>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</si>
  <si>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</si>
  <si>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</si>
  <si>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</si>
  <si>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</si>
  <si>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</si>
  <si>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</si>
  <si>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</si>
  <si>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</si>
  <si>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</si>
  <si>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</si>
  <si>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</si>
  <si>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</si>
  <si>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</si>
  <si>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</si>
  <si>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</si>
  <si>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</si>
  <si>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</si>
  <si>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</si>
  <si>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</si>
  <si>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</si>
  <si>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</si>
  <si>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</si>
  <si>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</si>
  <si>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</si>
  <si>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</si>
  <si>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</si>
  <si>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</si>
  <si>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</si>
  <si>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</si>
  <si>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</si>
  <si>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</si>
  <si>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</si>
  <si>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</si>
  <si>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</si>
  <si>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</si>
  <si>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</si>
  <si>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</si>
  <si>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</si>
  <si>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</si>
  <si>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</si>
  <si>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</si>
  <si>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</si>
  <si>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</si>
  <si>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</si>
  <si>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</si>
  <si>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</si>
  <si>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</si>
  <si>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</si>
  <si>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</si>
  <si>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</si>
  <si>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</si>
  <si>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</si>
  <si>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</si>
  <si>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</si>
  <si>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</si>
  <si>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</si>
  <si>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</si>
  <si>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</si>
  <si>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</si>
  <si>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</si>
  <si>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</si>
  <si>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</si>
  <si>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</si>
  <si>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</si>
  <si>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</si>
  <si>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</si>
  <si>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</si>
  <si>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</si>
  <si>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</si>
  <si>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</si>
  <si>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</si>
  <si>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</si>
  <si>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</si>
  <si>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</si>
  <si>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</si>
  <si>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</si>
  <si>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</si>
  <si>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</si>
  <si>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</si>
  <si>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</si>
  <si>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</si>
  <si>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</si>
  <si>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</si>
  <si>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</si>
  <si>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</si>
  <si>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</si>
  <si>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</si>
  <si>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</si>
  <si>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</si>
  <si>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</si>
  <si>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</si>
  <si>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</si>
  <si>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</si>
  <si>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</si>
  <si>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</si>
  <si>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</si>
  <si>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</si>
  <si>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</si>
  <si>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</si>
  <si>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</si>
  <si>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</si>
  <si>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</si>
  <si>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</si>
  <si>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</si>
  <si>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</si>
  <si>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</si>
  <si>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</si>
  <si>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</si>
  <si>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</si>
  <si>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</si>
  <si>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</si>
  <si>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</si>
  <si>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</si>
  <si>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</si>
  <si>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</si>
  <si>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</si>
  <si>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</si>
  <si>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</si>
  <si>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</si>
  <si>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</si>
  <si>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</si>
  <si>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</si>
  <si>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</si>
  <si>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</si>
  <si>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</si>
  <si>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</si>
  <si>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</si>
  <si>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</si>
  <si>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</si>
  <si>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</si>
  <si>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</si>
  <si>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</si>
  <si>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</si>
  <si>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</si>
  <si>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</si>
  <si>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</si>
  <si>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</si>
  <si>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</si>
  <si>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</si>
  <si>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</si>
  <si>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</si>
  <si>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</si>
  <si>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</si>
  <si>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</si>
  <si>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</si>
  <si>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</si>
  <si>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</si>
  <si>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</si>
  <si>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</si>
  <si>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</si>
  <si>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</si>
  <si>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</si>
  <si>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</si>
  <si>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</si>
  <si>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</si>
  <si>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</si>
  <si>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</si>
  <si>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</si>
  <si>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</si>
  <si>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</si>
  <si>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</si>
  <si>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</si>
  <si>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</si>
  <si>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</si>
  <si>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</si>
  <si>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</si>
  <si>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</si>
  <si>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</si>
  <si>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</si>
  <si>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</si>
  <si>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</si>
  <si>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</si>
  <si>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</si>
  <si>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</si>
  <si>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</si>
  <si>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</si>
  <si>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</si>
  <si>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</si>
  <si>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</si>
  <si>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</si>
  <si>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</si>
  <si>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</si>
  <si>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</si>
  <si>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</si>
  <si>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</si>
  <si>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</si>
  <si>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</si>
  <si>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</si>
  <si>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</si>
  <si>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</si>
  <si>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</si>
  <si>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</si>
  <si>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</si>
  <si>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</si>
  <si>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</si>
  <si>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</si>
  <si>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</si>
  <si>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</si>
  <si>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</si>
  <si>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</si>
  <si>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</si>
  <si>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</si>
  <si>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</si>
  <si>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</si>
  <si>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</si>
  <si>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</si>
  <si>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</si>
  <si>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</si>
  <si>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</si>
  <si>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</si>
  <si>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</si>
  <si>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</si>
  <si>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</si>
  <si>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</si>
  <si>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</si>
  <si>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</si>
  <si>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</si>
  <si>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</si>
  <si>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</si>
  <si>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</si>
  <si>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</si>
  <si>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</si>
  <si>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</si>
  <si>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</si>
  <si>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</si>
  <si>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</si>
  <si>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</si>
  <si>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</si>
  <si>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</si>
  <si>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</si>
  <si>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</si>
  <si>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</si>
  <si>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</si>
  <si>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</si>
  <si>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</si>
  <si>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</si>
  <si>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</si>
  <si>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</si>
  <si>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</si>
  <si>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</si>
  <si>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</si>
  <si>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</si>
  <si>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</si>
  <si>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</si>
  <si>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</si>
  <si>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</si>
  <si>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</si>
  <si>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</si>
  <si>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</si>
  <si>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</si>
  <si>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</si>
  <si>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</si>
  <si>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</si>
  <si>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</si>
  <si>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</si>
  <si>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</si>
  <si>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</si>
  <si>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</si>
  <si>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</si>
  <si>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</si>
  <si>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</si>
  <si>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</si>
  <si>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</si>
  <si>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</si>
  <si>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</si>
  <si>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</si>
  <si>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</si>
  <si>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</si>
  <si>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</si>
  <si>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</si>
  <si>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</si>
  <si>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</si>
  <si>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</si>
  <si>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</si>
  <si>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</si>
  <si>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</si>
  <si>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</si>
  <si>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</si>
  <si>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</si>
  <si>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</si>
  <si>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</si>
  <si>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</si>
  <si>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</si>
  <si>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</si>
  <si>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</si>
  <si>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</si>
  <si>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</si>
  <si>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</si>
  <si>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</si>
  <si>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</si>
  <si>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</si>
  <si>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</si>
  <si>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</si>
  <si>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</si>
  <si>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</si>
  <si>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</si>
  <si>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</si>
  <si>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</si>
  <si>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</si>
  <si>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</si>
  <si>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</si>
  <si>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</si>
  <si>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</si>
  <si>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</si>
  <si>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</si>
  <si>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</si>
  <si>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</si>
  <si>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</si>
  <si>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</si>
  <si>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</si>
  <si>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</si>
  <si>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</si>
  <si>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</si>
  <si>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</si>
  <si>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</si>
  <si>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</si>
  <si>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</si>
  <si>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</si>
  <si>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</si>
  <si>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</si>
  <si>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</si>
  <si>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</si>
  <si>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</si>
  <si>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</si>
  <si>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</si>
  <si>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</si>
  <si>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</si>
  <si>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</si>
  <si>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</si>
  <si>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</si>
  <si>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</si>
  <si>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</si>
  <si>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</si>
  <si>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</si>
  <si>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</si>
  <si>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</si>
  <si>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</si>
  <si>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</si>
  <si>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</si>
  <si>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</si>
  <si>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</si>
  <si>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</si>
  <si>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</si>
  <si>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</si>
  <si>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</si>
  <si>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</si>
  <si>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</si>
  <si>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</si>
  <si>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</si>
  <si>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</si>
  <si>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</si>
  <si>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</si>
  <si>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</si>
  <si>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</si>
  <si>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</si>
  <si>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</si>
  <si>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</si>
  <si>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</si>
  <si>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</si>
  <si>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</si>
  <si>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</si>
  <si>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</si>
  <si>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</si>
  <si>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</si>
  <si>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</si>
  <si>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</si>
  <si>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</si>
  <si>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</si>
  <si>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</si>
  <si>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</si>
  <si>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</si>
  <si>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</si>
  <si>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</si>
  <si>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</si>
  <si>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</si>
  <si>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</si>
  <si>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</si>
  <si>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</si>
  <si>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</si>
  <si>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</si>
  <si>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</si>
  <si>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</si>
  <si>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</si>
  <si>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</si>
  <si>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</si>
  <si>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</si>
  <si>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</si>
  <si>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</si>
  <si>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</si>
  <si>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</si>
  <si>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</si>
  <si>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</si>
  <si>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</si>
  <si>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</si>
  <si>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</si>
  <si>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</si>
  <si>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</si>
  <si>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</si>
  <si>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</si>
  <si>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</si>
  <si>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</si>
  <si>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</si>
  <si>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</si>
  <si>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</si>
  <si>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</si>
  <si>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</si>
  <si>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</si>
  <si>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</si>
  <si>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</si>
  <si>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</si>
  <si>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</si>
  <si>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</si>
  <si>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</si>
  <si>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</si>
  <si>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</si>
  <si>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</si>
  <si>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</si>
  <si>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</si>
  <si>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</si>
  <si>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</si>
  <si>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</si>
  <si>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</si>
  <si>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</si>
  <si>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</si>
  <si>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</si>
  <si>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</si>
  <si>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</si>
  <si>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</si>
  <si>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</si>
  <si>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</si>
  <si>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</si>
  <si>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</si>
  <si>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</si>
  <si>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</si>
  <si>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</si>
  <si>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</si>
  <si>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</si>
  <si>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</si>
  <si>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</si>
  <si>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</si>
  <si>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</si>
  <si>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</si>
  <si>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</si>
  <si>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</si>
  <si>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</si>
  <si>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</si>
  <si>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</si>
  <si>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</si>
  <si>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</si>
  <si>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</si>
  <si>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</si>
  <si>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</si>
  <si>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</si>
  <si>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</si>
  <si>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</si>
  <si>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</si>
  <si>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</si>
  <si>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</si>
  <si>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</si>
  <si>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</si>
  <si>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</si>
  <si>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</si>
  <si>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</si>
  <si>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</si>
  <si>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</si>
  <si>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</si>
  <si>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</si>
  <si>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</si>
  <si>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</si>
  <si>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</si>
  <si>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</si>
  <si>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</si>
  <si>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</si>
  <si>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</si>
  <si>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</si>
  <si>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</si>
  <si>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</si>
  <si>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</si>
  <si>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</si>
  <si>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</si>
  <si>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</si>
  <si>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</si>
  <si>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</si>
  <si>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</si>
  <si>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</si>
  <si>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</si>
  <si>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</si>
  <si>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</si>
  <si>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</si>
  <si>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</si>
  <si>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</si>
  <si>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</si>
  <si>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</si>
  <si>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</si>
  <si>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</si>
  <si>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</si>
  <si>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</si>
  <si>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</si>
  <si>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</si>
  <si>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</si>
  <si>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</si>
  <si>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</si>
  <si>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</si>
  <si>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</si>
  <si>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</si>
  <si>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</si>
  <si>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</si>
  <si>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</si>
  <si>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</si>
  <si>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</si>
  <si>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</si>
  <si>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</si>
  <si>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</si>
  <si>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</si>
  <si>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</si>
  <si>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</si>
  <si>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</si>
  <si>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</si>
  <si>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</si>
  <si>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</si>
  <si>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</si>
  <si>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</si>
  <si>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</si>
  <si>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</si>
  <si>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</si>
  <si>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</si>
  <si>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</si>
  <si>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</si>
  <si>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</si>
  <si>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</si>
  <si>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</si>
  <si>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</si>
  <si>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</si>
  <si>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</si>
  <si>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</si>
  <si>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</si>
  <si>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</si>
  <si>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</si>
  <si>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</si>
  <si>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</si>
  <si>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</si>
  <si>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</si>
  <si>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</si>
  <si>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</si>
  <si>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</si>
  <si>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</si>
  <si>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</si>
  <si>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</si>
  <si>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</si>
  <si>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</si>
  <si>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</si>
  <si>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</si>
  <si>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</si>
  <si>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</si>
  <si>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</si>
  <si>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</si>
  <si>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</si>
  <si>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</si>
  <si>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</si>
  <si>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</si>
  <si>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</si>
  <si>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</si>
  <si>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</si>
  <si>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</si>
  <si>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</si>
  <si>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</si>
  <si>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</si>
  <si>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</si>
  <si>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</si>
  <si>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</si>
  <si>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</si>
  <si>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</si>
  <si>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</si>
  <si>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</si>
  <si>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</si>
  <si>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</si>
  <si>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</si>
  <si>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</si>
  <si>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</si>
  <si>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</si>
  <si>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</si>
  <si>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</si>
  <si>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</si>
  <si>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</si>
  <si>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</si>
  <si>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</si>
  <si>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</si>
  <si>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</si>
  <si>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</si>
  <si>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</si>
  <si>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</si>
  <si>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</si>
  <si>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</si>
  <si>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</si>
  <si>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</si>
  <si>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</si>
  <si>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</si>
  <si>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</si>
  <si>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</si>
  <si>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</si>
  <si>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</si>
  <si>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</si>
  <si>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</si>
  <si>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</si>
  <si>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</si>
  <si>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</si>
  <si>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</si>
  <si>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</si>
  <si>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</si>
  <si>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</si>
  <si>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</si>
  <si>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</si>
  <si>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</si>
  <si>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</si>
  <si>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</si>
  <si>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</si>
  <si>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</si>
  <si>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</si>
  <si>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</si>
  <si>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</si>
  <si>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</si>
  <si>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</si>
  <si>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</si>
  <si>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</si>
  <si>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</si>
  <si>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</si>
  <si>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</si>
  <si>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</si>
  <si>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</si>
  <si>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</si>
  <si>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</si>
  <si>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</si>
  <si>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</si>
  <si>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</si>
  <si>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</si>
  <si>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</si>
  <si>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</si>
  <si>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</si>
  <si>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</si>
  <si>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</si>
  <si>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</si>
  <si>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</si>
  <si>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</si>
  <si>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</si>
  <si>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</si>
  <si>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</si>
  <si>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</si>
  <si>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</si>
  <si>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</si>
  <si>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</si>
  <si>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</si>
  <si>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</si>
  <si>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</si>
  <si>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</si>
  <si>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</si>
  <si>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</si>
  <si>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</si>
  <si>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</si>
  <si>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</si>
  <si>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</si>
  <si>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</si>
  <si>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</si>
  <si>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</si>
  <si>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</si>
  <si>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</si>
  <si>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</si>
  <si>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</si>
  <si>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</si>
  <si>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</si>
  <si>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</si>
  <si>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</si>
  <si>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</si>
  <si>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</si>
  <si>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</si>
  <si>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</si>
  <si>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</si>
  <si>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</si>
  <si>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</si>
  <si>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</si>
  <si>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</si>
  <si>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</si>
  <si>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</si>
  <si>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</si>
  <si>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</si>
  <si>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</si>
  <si>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</si>
  <si>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</si>
  <si>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</si>
  <si>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</si>
  <si>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</si>
  <si>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</si>
  <si>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</si>
  <si>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</si>
  <si>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</si>
  <si>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</si>
  <si>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</si>
  <si>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</si>
  <si>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</si>
  <si>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</si>
  <si>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</si>
  <si>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</si>
  <si>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</si>
  <si>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</si>
  <si>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</si>
  <si>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</si>
  <si>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</si>
  <si>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</si>
  <si>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</si>
  <si>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</si>
  <si>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</si>
  <si>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</si>
  <si>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</si>
  <si>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</si>
  <si>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</si>
  <si>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</si>
  <si>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</si>
  <si>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</si>
  <si>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</si>
  <si>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</si>
  <si>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</si>
  <si>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</si>
  <si>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</si>
  <si>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</si>
  <si>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</si>
  <si>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</si>
  <si>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</si>
  <si>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</si>
  <si>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</si>
  <si>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</si>
  <si>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</si>
  <si>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</si>
  <si>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</si>
  <si>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</si>
  <si>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</si>
  <si>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</si>
  <si>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</si>
  <si>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</si>
  <si>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</si>
  <si>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</si>
  <si>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</si>
  <si>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</si>
  <si>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</si>
  <si>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</si>
  <si>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</si>
  <si>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</si>
  <si>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</si>
  <si>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</si>
  <si>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</si>
  <si>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</si>
  <si>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</si>
  <si>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</si>
  <si>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</si>
  <si>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</si>
  <si>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</si>
  <si>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</si>
  <si>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</si>
  <si>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</si>
  <si>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</si>
  <si>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</si>
  <si>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</si>
  <si>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</si>
  <si>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</si>
  <si>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</si>
  <si>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</si>
  <si>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</si>
  <si>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</si>
  <si>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</si>
  <si>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</si>
  <si>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</si>
  <si>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</si>
  <si>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</si>
  <si>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</si>
  <si>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</si>
  <si>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</si>
  <si>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</si>
  <si>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</si>
  <si>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</si>
  <si>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</si>
  <si>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</si>
  <si>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</si>
  <si>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</si>
  <si>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</si>
  <si>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</si>
  <si>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</si>
  <si>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</si>
  <si>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</si>
  <si>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</si>
  <si>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</si>
  <si>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</si>
  <si>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</si>
  <si>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</si>
  <si>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</si>
  <si>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</si>
  <si>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</si>
  <si>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</si>
  <si>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</si>
  <si>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</si>
  <si>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</si>
  <si>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</si>
  <si>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</si>
  <si>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</si>
  <si>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</si>
  <si>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</si>
  <si>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</si>
  <si>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</si>
  <si>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</si>
  <si>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</si>
  <si>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</si>
  <si>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</si>
  <si>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</si>
  <si>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</si>
  <si>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</si>
  <si>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</si>
  <si>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</si>
  <si>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</si>
  <si>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</si>
  <si>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</si>
  <si>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</si>
  <si>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</si>
  <si>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</si>
  <si>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</si>
  <si>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</si>
  <si>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</si>
  <si>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</si>
  <si>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</si>
  <si>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</si>
  <si>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</si>
  <si>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</si>
  <si>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</si>
  <si>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</si>
  <si>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</si>
  <si>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</si>
  <si>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</si>
  <si>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</si>
  <si>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</si>
  <si>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</si>
  <si>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</si>
  <si>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</si>
  <si>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</si>
  <si>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</si>
  <si>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</si>
  <si>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</si>
  <si>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</si>
  <si>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</si>
  <si>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</si>
  <si>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</si>
  <si>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</si>
  <si>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</si>
  <si>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</si>
  <si>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</si>
  <si>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</si>
  <si>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</si>
  <si>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</si>
  <si>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</si>
  <si>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</si>
  <si>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</si>
  <si>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</si>
  <si>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</si>
  <si>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</si>
  <si>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</si>
  <si>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</si>
  <si>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</si>
  <si>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</si>
  <si>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</si>
  <si>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</si>
  <si>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</si>
  <si>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</si>
  <si>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</si>
  <si>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</si>
  <si>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</si>
  <si>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</si>
  <si>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</si>
  <si>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</si>
  <si>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</si>
  <si>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</si>
  <si>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</si>
  <si>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</si>
  <si>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</si>
  <si>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</si>
  <si>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</si>
  <si>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</si>
  <si>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</si>
  <si>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</si>
  <si>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</si>
  <si>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</si>
  <si>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</si>
  <si>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</si>
  <si>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</si>
  <si>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</si>
  <si>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</si>
  <si>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</si>
  <si>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</si>
  <si>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</si>
  <si>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</si>
  <si>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</si>
  <si>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</si>
  <si>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</si>
  <si>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</si>
  <si>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</si>
  <si>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</si>
  <si>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</si>
  <si>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</si>
  <si>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</si>
  <si>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</si>
  <si>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</si>
  <si>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</si>
  <si>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</si>
  <si>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</si>
  <si>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</si>
  <si>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</si>
  <si>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</si>
  <si>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</si>
  <si>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</si>
  <si>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</si>
  <si>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</si>
  <si>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</si>
  <si>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</si>
  <si>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</si>
  <si>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</si>
  <si>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</si>
  <si>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</si>
  <si>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</si>
  <si>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</si>
  <si>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</si>
  <si>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</si>
  <si>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</si>
  <si>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</si>
  <si>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</si>
  <si>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</si>
  <si>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</si>
  <si>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</si>
  <si>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</si>
  <si>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</si>
  <si>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</si>
  <si>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</si>
  <si>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</si>
  <si>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</si>
  <si>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</si>
  <si>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</si>
  <si>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</si>
  <si>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</si>
  <si>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</si>
  <si>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</si>
  <si>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</si>
  <si>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</si>
  <si>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</si>
  <si>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</si>
  <si>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</si>
  <si>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</si>
  <si>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</si>
  <si>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</si>
  <si>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</si>
  <si>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</si>
  <si>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</si>
  <si>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</si>
  <si>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</si>
  <si>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</si>
  <si>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</si>
  <si>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</si>
  <si>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</si>
  <si>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</si>
  <si>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</si>
  <si>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</si>
  <si>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</si>
  <si>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</si>
  <si>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</si>
  <si>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</si>
  <si>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</si>
  <si>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</si>
  <si>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</si>
  <si>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</si>
  <si>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</si>
  <si>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</si>
  <si>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</si>
  <si>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</si>
  <si>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</si>
  <si>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</si>
  <si>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</si>
  <si>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</si>
  <si>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</si>
  <si>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</si>
  <si>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</si>
  <si>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</si>
  <si>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</si>
  <si>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</si>
  <si>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</si>
  <si>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</si>
  <si>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</si>
  <si>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</si>
  <si>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</si>
  <si>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</si>
  <si>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</si>
  <si>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</si>
  <si>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</si>
  <si>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</si>
  <si>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</si>
  <si>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</si>
  <si>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</si>
  <si>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</si>
  <si>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</si>
  <si>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</si>
  <si>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</si>
  <si>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</si>
  <si>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</si>
  <si>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</si>
  <si>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</si>
  <si>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</si>
  <si>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</si>
  <si>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</si>
  <si>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</si>
  <si>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</si>
  <si>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</si>
  <si>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</si>
  <si>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</si>
  <si>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</si>
  <si>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</si>
  <si>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</si>
  <si>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</si>
  <si>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</si>
  <si>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</si>
  <si>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</si>
  <si>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</si>
  <si>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</si>
  <si>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</si>
  <si>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</si>
  <si>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</si>
  <si>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</si>
  <si>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</si>
  <si>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</si>
  <si>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</si>
  <si>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</si>
  <si>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</si>
  <si>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</si>
  <si>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</si>
  <si>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</si>
  <si>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</si>
  <si>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</si>
  <si>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</si>
  <si>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</si>
  <si>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</si>
  <si>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</si>
  <si>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</si>
  <si>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</si>
  <si>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</si>
  <si>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</si>
  <si>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</si>
  <si>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</si>
  <si>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</si>
  <si>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</si>
  <si>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</si>
  <si>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</si>
  <si>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</si>
  <si>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</si>
  <si>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</si>
  <si>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</si>
  <si>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</si>
  <si>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</si>
  <si>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</si>
  <si>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</si>
  <si>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</si>
  <si>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</si>
  <si>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</si>
  <si>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</si>
  <si>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</si>
  <si>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</si>
  <si>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</si>
  <si>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</si>
  <si>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</si>
  <si>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</si>
  <si>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</si>
  <si>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</si>
  <si>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</si>
  <si>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</si>
  <si>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</si>
  <si>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</si>
  <si>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</si>
  <si>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</si>
  <si>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</si>
  <si>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</si>
  <si>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</si>
  <si>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</si>
  <si>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</si>
  <si>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</si>
  <si>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</si>
  <si>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</si>
  <si>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</si>
  <si>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</si>
  <si>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</si>
  <si>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</si>
  <si>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</si>
  <si>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</si>
  <si>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</si>
  <si>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</si>
  <si>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</si>
  <si>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</si>
  <si>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</si>
  <si>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</si>
  <si>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</si>
  <si>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</si>
  <si>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</si>
  <si>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</si>
  <si>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</si>
  <si>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</si>
  <si>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</si>
  <si>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</si>
  <si>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</si>
  <si>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</si>
  <si>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</si>
  <si>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</si>
  <si>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</si>
  <si>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</si>
  <si>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</si>
  <si>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</si>
  <si>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</si>
  <si>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</si>
  <si>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</si>
  <si>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</si>
  <si>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</si>
  <si>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</si>
  <si>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</si>
  <si>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</si>
  <si>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</si>
  <si>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</si>
  <si>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</si>
  <si>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</si>
  <si>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</si>
  <si>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</si>
  <si>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</si>
  <si>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</si>
  <si>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</si>
  <si>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</si>
  <si>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</si>
  <si>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</si>
  <si>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</si>
  <si>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</si>
  <si>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</si>
  <si>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</si>
  <si>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</si>
  <si>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</si>
  <si>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</si>
  <si>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</si>
  <si>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</si>
  <si>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</si>
  <si>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</si>
  <si>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</si>
  <si>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</si>
  <si>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</si>
  <si>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</si>
  <si>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</si>
  <si>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</si>
  <si>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</si>
  <si>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</si>
  <si>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</si>
  <si>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</si>
  <si>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</si>
  <si>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</si>
  <si>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</si>
  <si>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</si>
  <si>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</si>
  <si>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</si>
  <si>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</si>
  <si>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</si>
  <si>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</si>
  <si>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</si>
  <si>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</si>
  <si>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</si>
  <si>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</si>
  <si>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</si>
  <si>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</si>
  <si>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</si>
  <si>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</si>
  <si>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</si>
  <si>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</si>
  <si>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</si>
  <si>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</si>
  <si>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</si>
  <si>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</si>
  <si>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</si>
  <si>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</si>
  <si>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</si>
  <si>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</si>
  <si>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</si>
  <si>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</si>
  <si>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</si>
  <si>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</si>
  <si>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</si>
  <si>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</si>
  <si>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</si>
  <si>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</si>
  <si>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</si>
  <si>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</si>
  <si>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</si>
  <si>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</si>
  <si>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</si>
  <si>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</si>
  <si>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</si>
  <si>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</si>
  <si>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</si>
  <si>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</si>
  <si>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</si>
  <si>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</si>
  <si>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</si>
  <si>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</si>
  <si>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</si>
  <si>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</si>
  <si>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</si>
  <si>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</si>
  <si>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</si>
  <si>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</si>
  <si>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</si>
  <si>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</si>
  <si>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</si>
  <si>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</si>
  <si>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</si>
  <si>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</si>
  <si>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</si>
  <si>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</si>
  <si>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</si>
  <si>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</si>
  <si>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</si>
  <si>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</si>
  <si>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</si>
  <si>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</si>
  <si>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</si>
  <si>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</si>
  <si>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</si>
  <si>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</si>
  <si>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</si>
  <si>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</si>
  <si>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</si>
  <si>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</si>
  <si>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</si>
  <si>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</si>
  <si>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</si>
  <si>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</si>
  <si>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</si>
  <si>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</si>
  <si>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</si>
  <si>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</si>
  <si>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</si>
  <si>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</si>
  <si>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</si>
  <si>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</si>
  <si>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</si>
  <si>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</si>
  <si>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</si>
  <si>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</si>
  <si>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</si>
  <si>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</si>
  <si>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</si>
  <si>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</si>
  <si>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</si>
  <si>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</si>
  <si>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</si>
  <si>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</si>
  <si>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</si>
  <si>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</si>
  <si>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</si>
  <si>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</si>
  <si>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</si>
  <si>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</si>
  <si>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</si>
  <si>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</si>
  <si>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</si>
  <si>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</si>
  <si>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</si>
  <si>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</si>
  <si>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</si>
  <si>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</si>
  <si>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</si>
  <si>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</si>
  <si>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</si>
  <si>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</si>
  <si>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</si>
  <si>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</si>
  <si>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</si>
  <si>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</si>
  <si>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</si>
  <si>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</si>
  <si>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</si>
  <si>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</si>
  <si>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</si>
  <si>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</si>
  <si>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</si>
  <si>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</si>
  <si>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</si>
  <si>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</si>
  <si>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</si>
  <si>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</si>
  <si>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</si>
  <si>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</si>
  <si>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</si>
  <si>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</si>
  <si>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</si>
  <si>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</si>
  <si>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</si>
  <si>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</si>
  <si>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</si>
  <si>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</si>
  <si>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</si>
  <si>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</si>
  <si>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</si>
  <si>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</si>
  <si>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</si>
  <si>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</si>
  <si>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</si>
  <si>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</si>
  <si>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</si>
  <si>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</si>
  <si>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</si>
  <si>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</si>
  <si>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</si>
  <si>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</si>
  <si>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</si>
  <si>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</si>
  <si>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</si>
  <si>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</si>
  <si>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</si>
  <si>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</si>
  <si>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</si>
  <si>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</si>
  <si>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</si>
  <si>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</si>
  <si>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</si>
  <si>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</si>
  <si>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</si>
  <si>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</si>
  <si>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</si>
  <si>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</si>
  <si>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</si>
  <si>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</si>
  <si>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</si>
  <si>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</si>
  <si>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</si>
  <si>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</si>
  <si>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</si>
  <si>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</si>
  <si>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</si>
  <si>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</si>
  <si>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</si>
  <si>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</si>
  <si>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</si>
  <si>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</si>
  <si>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</si>
  <si>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</si>
  <si>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</si>
  <si>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</si>
  <si>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</si>
  <si>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</si>
  <si>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</si>
  <si>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</si>
  <si>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</si>
  <si>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</si>
  <si>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</si>
  <si>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</si>
  <si>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</si>
  <si>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</si>
  <si>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</si>
  <si>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</si>
  <si>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</si>
  <si>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</si>
  <si>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</si>
  <si>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</si>
  <si>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</si>
  <si>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</si>
  <si>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</si>
  <si>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</si>
  <si>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</si>
  <si>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</si>
  <si>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</si>
  <si>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</si>
  <si>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</si>
  <si>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</si>
  <si>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</si>
  <si>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</si>
  <si>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</si>
  <si>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</si>
  <si>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</si>
  <si>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</si>
  <si>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</si>
  <si>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</si>
  <si>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</si>
  <si>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</si>
  <si>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</si>
  <si>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</si>
  <si>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</si>
  <si>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</si>
  <si>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</si>
  <si>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</si>
  <si>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</si>
  <si>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</si>
  <si>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</si>
  <si>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</si>
  <si>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</si>
  <si>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</si>
  <si>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</si>
  <si>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</si>
  <si>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</si>
  <si>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</si>
  <si>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</si>
  <si>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</si>
  <si>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</si>
  <si>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</si>
  <si>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</si>
  <si>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</si>
  <si>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</si>
  <si>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</si>
  <si>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</si>
  <si>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</si>
  <si>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</si>
  <si>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</si>
  <si>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</si>
  <si>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</si>
  <si>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</si>
  <si>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</si>
  <si>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</si>
  <si>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</si>
  <si>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</si>
  <si>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</si>
  <si>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</si>
  <si>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</si>
  <si>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</si>
  <si>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</si>
  <si>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</si>
  <si>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</si>
  <si>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</si>
  <si>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</si>
  <si>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</si>
  <si>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</si>
  <si>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</si>
  <si>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</si>
  <si>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</si>
  <si>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</si>
  <si>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</si>
  <si>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</si>
  <si>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</si>
  <si>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</si>
  <si>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</si>
  <si>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</si>
  <si>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</si>
  <si>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</si>
  <si>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</si>
  <si>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</si>
  <si>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</si>
  <si>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</si>
  <si>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</si>
  <si>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</si>
  <si>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</si>
  <si>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</si>
  <si>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</si>
  <si>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</si>
  <si>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</si>
  <si>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</si>
  <si>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</si>
  <si>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</si>
  <si>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</si>
  <si>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</si>
  <si>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</si>
  <si>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</si>
  <si>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</si>
  <si>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</si>
  <si>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</si>
  <si>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</si>
  <si>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</si>
  <si>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</si>
  <si>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</si>
  <si>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</si>
  <si>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</si>
  <si>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</si>
  <si>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</si>
  <si>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</si>
  <si>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</si>
  <si>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</si>
  <si>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</si>
  <si>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</si>
  <si>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</si>
  <si>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</si>
  <si>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</si>
  <si>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</si>
  <si>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</si>
  <si>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</si>
  <si>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</si>
  <si>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</si>
  <si>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</si>
  <si>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</si>
  <si>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</si>
  <si>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</si>
  <si>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</si>
  <si>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</si>
  <si>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</si>
  <si>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</si>
  <si>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</si>
  <si>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</si>
  <si>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</si>
  <si>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</si>
  <si>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</si>
  <si>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</si>
  <si>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</si>
  <si>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</si>
  <si>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</si>
  <si>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</si>
  <si>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</si>
  <si>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</si>
  <si>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</si>
  <si>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</si>
  <si>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</si>
  <si>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</si>
  <si>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</si>
  <si>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</si>
  <si>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</si>
  <si>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</si>
  <si>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</si>
  <si>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</si>
  <si>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</si>
  <si>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</si>
  <si>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</si>
  <si>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</si>
  <si>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</si>
  <si>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</si>
  <si>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</si>
  <si>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</si>
  <si>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</si>
  <si>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</si>
  <si>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</si>
  <si>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</si>
  <si>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</si>
  <si>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</si>
  <si>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</si>
  <si>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</si>
  <si>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</si>
  <si>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</si>
  <si>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</si>
  <si>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</si>
  <si>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</si>
  <si>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</si>
  <si>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</si>
  <si>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</si>
  <si>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</si>
  <si>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</si>
  <si>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</si>
  <si>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</si>
  <si>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</si>
  <si>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</si>
  <si>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</si>
  <si>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</si>
  <si>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</si>
  <si>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</si>
  <si>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</si>
  <si>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</si>
  <si>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</si>
  <si>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</si>
  <si>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</si>
  <si>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</si>
  <si>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</si>
  <si>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</si>
  <si>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</si>
  <si>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</si>
  <si>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</si>
  <si>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</si>
  <si>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</si>
  <si>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</si>
  <si>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</si>
  <si>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</si>
  <si>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</si>
  <si>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</si>
  <si>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</si>
  <si>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</si>
  <si>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</si>
  <si>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</si>
  <si>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</si>
  <si>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</si>
  <si>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</si>
  <si>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</si>
  <si>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</si>
  <si>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</si>
  <si>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</si>
  <si>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</si>
  <si>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</si>
  <si>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</si>
  <si>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</si>
  <si>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</si>
  <si>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</si>
  <si>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</si>
  <si>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</si>
  <si>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</si>
  <si>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</si>
  <si>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</si>
  <si>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</si>
  <si>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</si>
  <si>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</si>
  <si>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</si>
  <si>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</si>
  <si>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</si>
  <si>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</si>
  <si>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</si>
  <si>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</si>
  <si>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</si>
  <si>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</si>
  <si>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</si>
  <si>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</si>
  <si>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</si>
  <si>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</si>
  <si>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</si>
  <si>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</si>
  <si>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</si>
  <si>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</si>
  <si>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</si>
  <si>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</si>
  <si>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</si>
  <si>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</si>
  <si>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</si>
  <si>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</si>
  <si>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</si>
  <si>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</si>
  <si>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</si>
  <si>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</si>
  <si>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</si>
  <si>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</si>
  <si>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</si>
  <si>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</si>
  <si>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</si>
  <si>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</si>
  <si>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</si>
  <si>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</si>
  <si>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</si>
  <si>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</si>
  <si>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</si>
  <si>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</si>
  <si>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</si>
  <si>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</si>
  <si>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</si>
  <si>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</si>
  <si>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</si>
  <si>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</si>
  <si>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</si>
  <si>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</si>
  <si>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</si>
  <si>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</si>
  <si>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</si>
  <si>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</si>
  <si>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</si>
  <si>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</si>
  <si>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</si>
  <si>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</si>
  <si>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</si>
  <si>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</si>
  <si>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</si>
  <si>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</si>
  <si>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</si>
  <si>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</si>
  <si>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</si>
  <si>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</si>
  <si>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</si>
  <si>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</si>
  <si>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</si>
  <si>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</si>
  <si>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</si>
  <si>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</si>
  <si>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</si>
  <si>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</si>
  <si>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</si>
  <si>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</si>
  <si>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</si>
  <si>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</si>
  <si>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</si>
  <si>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</si>
  <si>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</si>
  <si>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</si>
  <si>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</si>
  <si>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</si>
  <si>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</si>
  <si>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</si>
  <si>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</si>
  <si>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</si>
  <si>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</si>
  <si>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</si>
  <si>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</si>
  <si>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</si>
  <si>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</si>
  <si>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</si>
  <si>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</si>
  <si>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</si>
  <si>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</si>
  <si>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</si>
  <si>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</si>
  <si>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</si>
  <si>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</si>
  <si>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</si>
  <si>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</si>
  <si>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</si>
  <si>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</si>
  <si>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</si>
  <si>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</si>
  <si>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</si>
  <si>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</si>
  <si>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</si>
  <si>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</si>
  <si>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</si>
  <si>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</si>
  <si>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</si>
  <si>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</si>
  <si>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</si>
  <si>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</si>
  <si>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</si>
  <si>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</si>
  <si>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</si>
  <si>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</si>
  <si>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</si>
  <si>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</si>
  <si>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</si>
  <si>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</si>
  <si>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</si>
  <si>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</si>
  <si>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</si>
  <si>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</si>
  <si>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</si>
  <si>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</si>
  <si>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</si>
  <si>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</si>
  <si>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</si>
  <si>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</si>
  <si>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</si>
  <si>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</si>
  <si>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</si>
  <si>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</si>
  <si>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</si>
  <si>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</si>
  <si>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</si>
  <si>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</si>
  <si>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</si>
  <si>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</si>
  <si>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</si>
  <si>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</si>
  <si>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</si>
  <si>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</si>
  <si>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</si>
  <si>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</si>
  <si>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</si>
  <si>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</si>
  <si>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</si>
  <si>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</si>
  <si>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</si>
  <si>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</si>
  <si>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</si>
  <si>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</si>
  <si>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</si>
  <si>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</si>
  <si>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</si>
  <si>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</si>
  <si>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</si>
  <si>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</si>
  <si>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</si>
  <si>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</si>
  <si>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</si>
  <si>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</si>
  <si>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</si>
  <si>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</si>
  <si>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</si>
  <si>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</si>
  <si>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</si>
  <si>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</si>
  <si>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</si>
  <si>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</si>
  <si>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</si>
  <si>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</si>
  <si>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</si>
  <si>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</si>
  <si>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</si>
  <si>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</si>
  <si>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</si>
  <si>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</si>
  <si>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</si>
  <si>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</si>
  <si>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</si>
  <si>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</si>
  <si>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</si>
  <si>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</si>
  <si>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</si>
  <si>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</si>
  <si>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</si>
  <si>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</si>
  <si>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</si>
  <si>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</si>
  <si>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</si>
  <si>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</si>
  <si>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</si>
  <si>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</si>
  <si>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</si>
  <si>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</si>
  <si>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</si>
  <si>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</si>
  <si>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</si>
  <si>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</si>
  <si>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</si>
  <si>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</si>
  <si>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</si>
  <si>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</si>
  <si>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</si>
  <si>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</si>
  <si>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</si>
  <si>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</si>
  <si>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</si>
  <si>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</si>
  <si>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</si>
  <si>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</si>
  <si>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</si>
  <si>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</si>
  <si>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</si>
  <si>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</si>
  <si>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</si>
  <si>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</si>
  <si>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</si>
  <si>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</si>
  <si>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</si>
  <si>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</si>
  <si>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</si>
  <si>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</si>
  <si>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</si>
  <si>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</si>
  <si>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</si>
  <si>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</si>
  <si>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</si>
  <si>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</si>
  <si>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</si>
  <si>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</si>
  <si>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</si>
  <si>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</si>
  <si>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</si>
  <si>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</si>
  <si>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</si>
  <si>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</si>
  <si>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</si>
  <si>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</si>
  <si>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</si>
  <si>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</si>
  <si>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</si>
  <si>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</si>
  <si>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</si>
  <si>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</si>
  <si>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</si>
  <si>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</si>
  <si>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</si>
  <si>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</si>
  <si>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</si>
  <si>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</si>
  <si>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</si>
  <si>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</si>
  <si>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</si>
  <si>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</si>
  <si>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</si>
  <si>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</si>
  <si>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</si>
  <si>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</si>
  <si>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</si>
  <si>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</si>
  <si>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</si>
  <si>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</si>
  <si>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</si>
  <si>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</si>
  <si>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</si>
  <si>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</si>
  <si>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</si>
  <si>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</si>
  <si>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</si>
  <si>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</si>
  <si>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</si>
  <si>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</si>
  <si>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</si>
  <si>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</si>
  <si>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</si>
  <si>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</si>
  <si>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</si>
  <si>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</si>
  <si>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</si>
  <si>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</si>
  <si>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</si>
  <si>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</si>
  <si>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</si>
  <si>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</si>
  <si>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</si>
  <si>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</si>
  <si>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</si>
  <si>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</si>
  <si>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</si>
  <si>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</si>
  <si>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</si>
  <si>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</si>
  <si>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</si>
  <si>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</si>
  <si>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</si>
  <si>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</si>
  <si>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</si>
  <si>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</si>
  <si>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</si>
  <si>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</si>
  <si>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</si>
  <si>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</si>
  <si>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</si>
  <si>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</si>
  <si>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</si>
  <si>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</si>
  <si>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</si>
  <si>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</si>
  <si>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</si>
  <si>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</si>
  <si>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</si>
  <si>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</si>
  <si>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</si>
  <si>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</si>
  <si>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</si>
  <si>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</si>
  <si>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</si>
  <si>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</si>
  <si>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</si>
  <si>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</si>
  <si>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</si>
  <si>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</si>
  <si>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</si>
  <si>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</si>
  <si>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</si>
  <si>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</si>
  <si>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</si>
  <si>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</si>
  <si>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</si>
  <si>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</si>
  <si>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</si>
  <si>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</si>
  <si>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</si>
  <si>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</si>
  <si>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</si>
  <si>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</si>
  <si>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</si>
  <si>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</si>
  <si>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</si>
  <si>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</si>
  <si>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</si>
  <si>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</si>
  <si>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</si>
  <si>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</si>
  <si>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</si>
  <si>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</si>
  <si>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</si>
  <si>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</si>
  <si>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</si>
  <si>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</si>
  <si>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</si>
  <si>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</si>
  <si>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</si>
  <si>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</si>
  <si>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</si>
  <si>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</si>
  <si>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</si>
  <si>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</si>
  <si>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</si>
  <si>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</si>
  <si>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</si>
  <si>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</si>
  <si>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</si>
  <si>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</si>
  <si>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</si>
  <si>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</si>
  <si>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</si>
  <si>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</si>
  <si>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</si>
  <si>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</si>
  <si>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</si>
  <si>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</si>
  <si>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</si>
  <si>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</si>
  <si>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</si>
  <si>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</si>
  <si>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</si>
  <si>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</si>
  <si>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</si>
  <si>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</si>
  <si>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</si>
  <si>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</si>
  <si>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</si>
  <si>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</si>
  <si>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</si>
  <si>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</si>
  <si>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</si>
  <si>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</si>
  <si>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</si>
  <si>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</si>
  <si>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</si>
  <si>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</si>
  <si>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</si>
  <si>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</si>
  <si>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</si>
  <si>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</si>
  <si>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</si>
  <si>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</si>
  <si>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</si>
  <si>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</si>
  <si>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</si>
  <si>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</si>
  <si>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</si>
  <si>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</si>
  <si>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</si>
  <si>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</si>
  <si>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</si>
  <si>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</si>
  <si>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</si>
  <si>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</si>
  <si>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</si>
  <si>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</si>
  <si>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</si>
  <si>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</si>
  <si>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</si>
  <si>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</si>
  <si>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</si>
  <si>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</si>
  <si>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</si>
  <si>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</si>
  <si>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</si>
  <si>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</si>
  <si>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</si>
  <si>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</si>
  <si>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</si>
  <si>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</si>
  <si>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</si>
  <si>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</si>
  <si>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</si>
  <si>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</si>
  <si>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</si>
  <si>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</si>
  <si>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</si>
  <si>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</si>
  <si>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</si>
  <si>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</si>
  <si>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</si>
  <si>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</si>
  <si>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</si>
  <si>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</si>
  <si>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</si>
  <si>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</si>
  <si>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</si>
  <si>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</si>
  <si>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</si>
  <si>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</si>
  <si>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</si>
  <si>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</si>
  <si>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</si>
  <si>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</si>
  <si>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</si>
  <si>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</si>
  <si>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</si>
  <si>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</si>
  <si>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</si>
  <si>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</si>
  <si>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</si>
  <si>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</si>
  <si>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</si>
  <si>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</si>
  <si>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</si>
  <si>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</si>
  <si>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</si>
  <si>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</si>
  <si>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</si>
  <si>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</si>
  <si>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</si>
  <si>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</si>
  <si>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</si>
  <si>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</si>
  <si>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</si>
  <si>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</si>
  <si>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</si>
  <si>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</si>
  <si>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</si>
  <si>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</si>
  <si>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</si>
  <si>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</si>
  <si>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</si>
  <si>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</si>
  <si>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</si>
  <si>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</si>
  <si>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</si>
  <si>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</si>
  <si>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</si>
  <si>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</si>
  <si>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</si>
  <si>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</si>
  <si>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</si>
  <si>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</si>
  <si>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</si>
  <si>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</si>
  <si>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</si>
  <si>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</si>
  <si>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</si>
  <si>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</si>
  <si>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</si>
  <si>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</si>
  <si>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</si>
  <si>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</si>
  <si>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</si>
  <si>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</si>
  <si>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</si>
  <si>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</si>
  <si>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</si>
  <si>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</si>
  <si>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</si>
  <si>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</si>
  <si>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</si>
  <si>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</si>
  <si>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</si>
  <si>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</si>
  <si>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</si>
  <si>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</si>
  <si>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</si>
  <si>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</si>
  <si>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</si>
  <si>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</si>
  <si>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</si>
  <si>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</si>
  <si>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</si>
  <si>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</si>
  <si>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</si>
  <si>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</si>
  <si>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</si>
  <si>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</si>
  <si>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</si>
  <si>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</si>
  <si>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</si>
  <si>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</si>
  <si>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</si>
  <si>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</si>
  <si>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</si>
  <si>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</si>
  <si>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</si>
  <si>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</si>
  <si>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</si>
  <si>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</si>
  <si>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</si>
  <si>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</si>
  <si>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</si>
  <si>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</si>
  <si>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</si>
  <si>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</si>
  <si>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</si>
  <si>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</si>
  <si>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</si>
  <si>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</si>
  <si>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</si>
  <si>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</si>
  <si>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</si>
  <si>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</si>
  <si>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</si>
  <si>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</si>
  <si>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</si>
  <si>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</si>
  <si>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</si>
  <si>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</si>
  <si>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</si>
  <si>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</si>
  <si>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</si>
  <si>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</si>
  <si>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</si>
  <si>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</si>
  <si>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</si>
  <si>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</si>
  <si>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</si>
  <si>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</si>
  <si>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</si>
  <si>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</si>
  <si>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</si>
  <si>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</si>
  <si>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</si>
  <si>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</si>
  <si>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</si>
  <si>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</si>
  <si>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</si>
  <si>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</si>
  <si>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</si>
  <si>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</si>
  <si>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</si>
  <si>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</si>
  <si>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</si>
  <si>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</si>
  <si>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</si>
  <si>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</si>
  <si>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</si>
  <si>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</si>
  <si>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</si>
  <si>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</si>
  <si>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</si>
  <si>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</si>
  <si>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</si>
  <si>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</si>
  <si>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</si>
  <si>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</si>
  <si>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</si>
  <si>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</si>
  <si>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</si>
  <si>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</si>
  <si>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</si>
  <si>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</si>
  <si>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</si>
  <si>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</si>
  <si>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</si>
  <si>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</si>
  <si>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</si>
  <si>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</si>
  <si>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</si>
  <si>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</si>
  <si>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</si>
  <si>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</si>
  <si>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</si>
  <si>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</si>
  <si>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</si>
  <si>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</si>
  <si>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</si>
  <si>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</si>
  <si>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</si>
  <si>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</si>
  <si>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</si>
  <si>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</si>
  <si>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</si>
  <si>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</si>
  <si>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</si>
  <si>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</si>
  <si>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</si>
  <si>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</si>
  <si>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</si>
  <si>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</si>
  <si>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</si>
  <si>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</si>
  <si>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</si>
  <si>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</si>
  <si>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</si>
  <si>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</si>
  <si>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</si>
  <si>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</si>
  <si>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</si>
  <si>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</si>
  <si>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</si>
  <si>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</si>
  <si>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</si>
  <si>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</si>
  <si>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</si>
  <si>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</si>
  <si>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</si>
  <si>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</si>
  <si>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</si>
  <si>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</si>
  <si>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</si>
  <si>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</si>
  <si>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</si>
  <si>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</si>
  <si>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</si>
  <si>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</si>
  <si>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</si>
  <si>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</si>
  <si>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</si>
  <si>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</si>
  <si>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</si>
  <si>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</si>
  <si>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</si>
  <si>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</si>
  <si>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</si>
  <si>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</si>
  <si>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</si>
  <si>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</si>
  <si>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</si>
  <si>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</si>
  <si>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</si>
  <si>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</si>
  <si>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</si>
  <si>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</si>
  <si>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</si>
  <si>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</si>
  <si>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</si>
  <si>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</si>
  <si>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</si>
  <si>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</si>
  <si>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</si>
  <si>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</si>
  <si>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</si>
  <si>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</si>
  <si>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</si>
  <si>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</si>
  <si>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</si>
  <si>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</si>
  <si>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</si>
  <si>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</si>
  <si>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</si>
  <si>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</si>
  <si>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</si>
  <si>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</si>
  <si>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</si>
  <si>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</si>
  <si>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</si>
  <si>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</si>
  <si>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</si>
  <si>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</si>
  <si>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</si>
  <si>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</si>
  <si>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</si>
  <si>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</si>
  <si>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</si>
  <si>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</si>
  <si>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</si>
  <si>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</si>
  <si>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</si>
  <si>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</si>
  <si>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</si>
  <si>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</si>
  <si>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</si>
  <si>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</si>
  <si>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</si>
  <si>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</si>
  <si>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</si>
  <si>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</si>
  <si>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</si>
  <si>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</si>
  <si>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</si>
  <si>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</si>
  <si>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</si>
  <si>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</si>
  <si>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</si>
  <si>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</si>
  <si>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</si>
  <si>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</si>
  <si>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</si>
  <si>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</si>
  <si>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</si>
  <si>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</si>
  <si>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</si>
  <si>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</si>
  <si>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</si>
  <si>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</si>
  <si>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</si>
  <si>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</si>
  <si>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</si>
  <si>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</si>
  <si>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</si>
  <si>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</si>
  <si>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</si>
  <si>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</si>
  <si>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</si>
  <si>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</si>
  <si>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</si>
  <si>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</si>
  <si>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</si>
  <si>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</si>
  <si>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</si>
  <si>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</si>
  <si>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</si>
  <si>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</si>
  <si>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</si>
  <si>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</si>
  <si>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</si>
  <si>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</si>
  <si>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</si>
  <si>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</si>
  <si>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</si>
  <si>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</si>
  <si>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</si>
  <si>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</si>
  <si>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</si>
  <si>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</si>
  <si>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</si>
  <si>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</si>
  <si>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</si>
  <si>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</si>
  <si>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</si>
  <si>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</si>
  <si>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</si>
  <si>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</si>
  <si>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</si>
  <si>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</si>
  <si>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</si>
  <si>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</si>
  <si>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</si>
  <si>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</si>
  <si>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</si>
  <si>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</si>
  <si>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</si>
  <si>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</si>
  <si>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</si>
  <si>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</si>
  <si>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</si>
  <si>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</si>
  <si>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</si>
  <si>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</si>
  <si>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</si>
  <si>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</si>
  <si>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</si>
  <si>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</si>
  <si>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</si>
  <si>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</si>
  <si>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</si>
  <si>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</si>
  <si>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</si>
  <si>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</si>
  <si>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</si>
  <si>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</si>
  <si>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</si>
  <si>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</si>
  <si>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</si>
  <si>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</si>
  <si>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</si>
  <si>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</si>
  <si>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</si>
  <si>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</si>
  <si>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</si>
  <si>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</si>
  <si>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</si>
  <si>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</si>
  <si>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</si>
  <si>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</si>
  <si>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</si>
  <si>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</si>
  <si>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</si>
  <si>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</si>
  <si>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</si>
  <si>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</si>
  <si>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</si>
  <si>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</si>
  <si>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</si>
  <si>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</si>
  <si>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</si>
  <si>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</si>
  <si>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</si>
  <si>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</si>
  <si>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</si>
  <si>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</si>
  <si>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</si>
  <si>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</si>
  <si>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</si>
  <si>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</si>
  <si>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</si>
  <si>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</si>
  <si>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</si>
  <si>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</si>
  <si>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</si>
  <si>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</si>
  <si>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</si>
  <si>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</si>
  <si>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</si>
  <si>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</si>
  <si>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</si>
  <si>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</si>
  <si>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</si>
  <si>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</si>
  <si>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</si>
  <si>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</si>
  <si>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</si>
  <si>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</si>
  <si>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</si>
  <si>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</si>
  <si>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</si>
  <si>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</si>
  <si>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</si>
  <si>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</si>
  <si>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</si>
  <si>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</si>
  <si>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</si>
  <si>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</si>
  <si>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</si>
  <si>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</si>
  <si>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</si>
  <si>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</si>
  <si>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</si>
  <si>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</si>
  <si>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</si>
  <si>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</si>
  <si>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</si>
  <si>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</si>
  <si>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</si>
  <si>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</si>
  <si>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</si>
  <si>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</si>
  <si>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</si>
  <si>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</si>
  <si>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</si>
  <si>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</si>
  <si>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</si>
  <si>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</si>
  <si>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</si>
  <si>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</si>
  <si>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</si>
  <si>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</si>
  <si>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</si>
  <si>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</si>
  <si>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</si>
  <si>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</si>
  <si>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</si>
  <si>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</si>
  <si>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</si>
  <si>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</si>
  <si>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</si>
  <si>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</si>
  <si>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</si>
  <si>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</si>
  <si>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</si>
  <si>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</si>
  <si>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</si>
  <si>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</si>
  <si>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</si>
  <si>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</si>
  <si>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</si>
  <si>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</si>
  <si>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</si>
  <si>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</si>
  <si>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</si>
  <si>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</si>
  <si>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</si>
  <si>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</si>
  <si>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</si>
  <si>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</si>
  <si>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</si>
  <si>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</si>
  <si>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</si>
  <si>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</si>
  <si>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</si>
  <si>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</si>
  <si>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</si>
  <si>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</si>
  <si>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</si>
  <si>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</si>
  <si>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</si>
  <si>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</si>
  <si>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</si>
  <si>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</si>
  <si>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</si>
  <si>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</si>
  <si>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</si>
  <si>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</si>
  <si>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</si>
  <si>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</si>
  <si>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</si>
  <si>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</si>
  <si>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</si>
  <si>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</si>
  <si>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</si>
  <si>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</si>
  <si>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</si>
  <si>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</si>
  <si>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</si>
  <si>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</si>
  <si>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</si>
  <si>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</si>
  <si>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</si>
  <si>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</si>
  <si>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</si>
  <si>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</si>
  <si>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</si>
  <si>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</si>
  <si>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</si>
  <si>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</si>
  <si>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</si>
  <si>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</si>
  <si>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</si>
  <si>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</si>
  <si>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</si>
  <si>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</si>
  <si>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</si>
  <si>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</si>
  <si>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</si>
  <si>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</si>
  <si>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</si>
  <si>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</si>
  <si>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</si>
  <si>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</si>
  <si>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</si>
  <si>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</si>
  <si>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</si>
  <si>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</si>
  <si>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</si>
  <si>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</si>
  <si>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</si>
  <si>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</si>
  <si>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</si>
  <si>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</si>
  <si>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</si>
  <si>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</si>
  <si>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</si>
  <si>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</si>
  <si>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</si>
  <si>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</si>
  <si>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</si>
  <si>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</si>
  <si>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</si>
  <si>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</si>
  <si>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</si>
  <si>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</si>
  <si>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</si>
  <si>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</si>
  <si>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</si>
  <si>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</si>
  <si>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</si>
  <si>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</si>
  <si>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</si>
  <si>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</si>
  <si>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</si>
  <si>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</si>
  <si>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</si>
  <si>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</si>
  <si>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</si>
  <si>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</si>
  <si>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</si>
  <si>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</si>
  <si>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</si>
  <si>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</si>
  <si>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</si>
  <si>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</si>
  <si>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</si>
  <si>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</si>
  <si>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</si>
  <si>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</si>
  <si>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</si>
  <si>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</si>
  <si>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</si>
  <si>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</si>
  <si>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</si>
  <si>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</si>
  <si>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</si>
  <si>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</si>
  <si>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</si>
  <si>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</si>
  <si>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</si>
  <si>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</si>
  <si>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</si>
  <si>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</si>
  <si>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</si>
  <si>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</si>
  <si>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</si>
  <si>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</si>
  <si>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</si>
  <si>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</si>
  <si>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</si>
  <si>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</si>
  <si>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</si>
  <si>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</si>
  <si>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</si>
  <si>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</si>
  <si>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</si>
  <si>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</si>
  <si>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</si>
  <si>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</si>
  <si>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</si>
  <si>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</si>
  <si>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</si>
  <si>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</si>
  <si>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</si>
  <si>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</si>
  <si>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</si>
  <si>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</si>
  <si>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</si>
  <si>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</si>
  <si>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</si>
  <si>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</si>
  <si>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</si>
  <si>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</si>
  <si>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</si>
  <si>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</si>
  <si>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</si>
  <si>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</si>
  <si>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</si>
  <si>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</si>
  <si>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</si>
  <si>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</si>
  <si>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</si>
  <si>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</si>
  <si>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</si>
  <si>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</si>
  <si>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</si>
  <si>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</si>
  <si>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</si>
  <si>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</si>
  <si>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</si>
  <si>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</si>
  <si>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</si>
  <si>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</si>
  <si>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</si>
  <si>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</si>
  <si>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</si>
  <si>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</si>
  <si>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</si>
  <si>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</si>
  <si>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</si>
  <si>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</si>
  <si>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</si>
  <si>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</si>
  <si>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</si>
  <si>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</si>
  <si>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</si>
  <si>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</si>
  <si>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</si>
  <si>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</si>
  <si>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</si>
  <si>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</si>
  <si>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</si>
  <si>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</si>
  <si>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</si>
  <si>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</si>
  <si>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</si>
  <si>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</si>
  <si>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</si>
  <si>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</si>
  <si>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</si>
  <si>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</si>
  <si>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</si>
  <si>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</si>
  <si>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</si>
  <si>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</si>
  <si>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</si>
  <si>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</si>
  <si>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</si>
  <si>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</si>
  <si>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</si>
  <si>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</si>
  <si>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</si>
  <si>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</si>
  <si>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</si>
  <si>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</si>
  <si>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</si>
  <si>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</si>
  <si>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</si>
  <si>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</si>
  <si>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</si>
  <si>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</si>
  <si>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</si>
  <si>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</si>
  <si>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</si>
  <si>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</si>
  <si>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</si>
  <si>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</si>
  <si>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</si>
  <si>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</si>
  <si>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</si>
  <si>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</si>
  <si>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</si>
  <si>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</si>
  <si>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</si>
  <si>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</si>
  <si>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</si>
  <si>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</si>
  <si>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</si>
  <si>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</si>
  <si>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</si>
  <si>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</si>
  <si>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</si>
  <si>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</si>
  <si>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</si>
  <si>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</si>
  <si>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</si>
  <si>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</si>
  <si>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</si>
  <si>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</si>
  <si>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</si>
  <si>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</si>
  <si>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</si>
  <si>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</si>
  <si>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</si>
  <si>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</si>
  <si>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</si>
  <si>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</si>
  <si>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</si>
  <si>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</si>
  <si>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</si>
  <si>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</si>
  <si>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</si>
  <si>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</si>
  <si>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</si>
  <si>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</si>
  <si>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</si>
  <si>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</si>
  <si>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</si>
  <si>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</si>
  <si>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</si>
  <si>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</si>
  <si>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</si>
  <si>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</si>
  <si>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</si>
  <si>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</si>
  <si>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</si>
  <si>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</si>
  <si>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</si>
  <si>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</si>
  <si>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</si>
  <si>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</si>
  <si>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</si>
  <si>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</si>
  <si>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</si>
  <si>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</si>
  <si>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</si>
  <si>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</si>
  <si>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</si>
  <si>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</si>
  <si>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</si>
  <si>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</si>
  <si>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</si>
  <si>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</si>
  <si>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</si>
  <si>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</si>
  <si>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</si>
  <si>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</si>
  <si>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</si>
  <si>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</si>
  <si>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</si>
  <si>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</si>
  <si>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</si>
  <si>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</si>
  <si>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</si>
  <si>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</si>
  <si>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</si>
  <si>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</si>
  <si>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</si>
  <si>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</si>
  <si>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</si>
  <si>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</si>
  <si>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</si>
  <si>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</si>
  <si>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</si>
  <si>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</si>
  <si>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</si>
  <si>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</si>
  <si>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</si>
  <si>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</si>
  <si>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</si>
  <si>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</si>
  <si>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</si>
  <si>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</si>
  <si>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</si>
  <si>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</si>
  <si>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</si>
  <si>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</si>
  <si>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</si>
  <si>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</si>
  <si>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</si>
  <si>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</si>
  <si>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</si>
  <si>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</si>
  <si>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</si>
  <si>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</si>
  <si>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</si>
  <si>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</si>
  <si>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</si>
  <si>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</si>
  <si>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</si>
  <si>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</si>
  <si>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</si>
  <si>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</si>
  <si>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</si>
  <si>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</si>
  <si>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</si>
  <si>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</si>
  <si>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</si>
  <si>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</si>
  <si>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</si>
  <si>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</si>
  <si>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</si>
  <si>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</si>
  <si>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</si>
  <si>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</si>
  <si>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</si>
  <si>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</si>
  <si>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</si>
  <si>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</si>
  <si>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</si>
  <si>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</si>
  <si>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</si>
  <si>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</si>
  <si>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</si>
  <si>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</si>
  <si>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</si>
  <si>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</si>
  <si>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</si>
  <si>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</si>
  <si>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</si>
  <si>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</si>
  <si>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</si>
  <si>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</si>
  <si>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</si>
  <si>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</si>
  <si>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</si>
  <si>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</si>
  <si>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</si>
  <si>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</si>
  <si>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</si>
  <si>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</si>
  <si>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</si>
  <si>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</si>
  <si>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</si>
  <si>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</si>
  <si>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</si>
  <si>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</si>
  <si>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</si>
  <si>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</si>
  <si>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</si>
  <si>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</si>
  <si>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</si>
  <si>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</si>
  <si>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</si>
  <si>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</si>
  <si>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</si>
  <si>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</si>
  <si>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</si>
  <si>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</si>
  <si>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</si>
  <si>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</si>
  <si>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</si>
  <si>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</si>
  <si>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</si>
  <si>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</si>
  <si>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</si>
  <si>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</si>
  <si>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</si>
  <si>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</si>
  <si>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</si>
  <si>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</si>
  <si>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</si>
  <si>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</si>
  <si>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</si>
  <si>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</si>
  <si>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</si>
  <si>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</si>
  <si>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</si>
  <si>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</si>
  <si>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</si>
  <si>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</si>
  <si>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</si>
  <si>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</si>
  <si>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</si>
  <si>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</si>
  <si>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</si>
  <si>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</si>
  <si>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</si>
  <si>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</si>
  <si>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</si>
  <si>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</si>
  <si>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</si>
  <si>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</si>
  <si>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</si>
  <si>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</si>
  <si>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</si>
  <si>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</si>
  <si>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</si>
  <si>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</si>
  <si>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</si>
  <si>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</si>
  <si>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</si>
  <si>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</si>
  <si>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</si>
  <si>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</si>
  <si>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</si>
  <si>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</si>
  <si>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</si>
  <si>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</si>
  <si>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</si>
  <si>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</si>
  <si>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</si>
  <si>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</si>
  <si>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</si>
  <si>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</si>
  <si>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</si>
  <si>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</si>
  <si>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</si>
  <si>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</si>
  <si>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</si>
  <si>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</si>
  <si>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</si>
  <si>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</si>
  <si>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</si>
  <si>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</si>
  <si>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</si>
  <si>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</si>
  <si>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</si>
  <si>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</si>
  <si>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</si>
  <si>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</si>
  <si>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</si>
  <si>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</si>
  <si>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</si>
  <si>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</si>
  <si>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</si>
  <si>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</si>
  <si>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</si>
  <si>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</si>
  <si>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</si>
  <si>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</si>
  <si>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</si>
  <si>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</si>
  <si>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</si>
  <si>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</si>
  <si>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</si>
  <si>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</si>
  <si>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</si>
  <si>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</si>
  <si>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</si>
  <si>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</si>
  <si>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</si>
  <si>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</si>
  <si>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</si>
  <si>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</si>
  <si>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</si>
  <si>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</si>
  <si>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</si>
  <si>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</si>
  <si>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</si>
  <si>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</si>
  <si>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</si>
  <si>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</si>
  <si>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</si>
  <si>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</si>
  <si>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</si>
  <si>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</si>
  <si>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</si>
  <si>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</si>
  <si>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</si>
  <si>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</si>
  <si>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</si>
  <si>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</si>
  <si>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</si>
  <si>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</si>
  <si>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</si>
  <si>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</si>
  <si>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</si>
  <si>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</si>
  <si>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</si>
  <si>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</si>
  <si>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</si>
  <si>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</si>
  <si>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</si>
  <si>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</si>
  <si>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</si>
  <si>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</si>
  <si>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</si>
  <si>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</si>
  <si>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</si>
  <si>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</si>
  <si>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</si>
  <si>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</si>
  <si>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</si>
  <si>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</si>
  <si>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</si>
  <si>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</si>
  <si>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</si>
  <si>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</si>
  <si>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</si>
  <si>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</si>
  <si>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</si>
  <si>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</si>
  <si>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</si>
  <si>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</si>
  <si>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</si>
  <si>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</si>
  <si>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</si>
  <si>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</si>
  <si>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</si>
  <si>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</si>
  <si>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</si>
  <si>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</si>
  <si>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</si>
  <si>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</si>
  <si>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</si>
  <si>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</si>
  <si>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</si>
  <si>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</si>
  <si>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</si>
  <si>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</si>
  <si>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</si>
  <si>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</si>
  <si>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</si>
  <si>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</si>
  <si>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</si>
  <si>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</si>
  <si>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</si>
  <si>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</si>
  <si>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</si>
  <si>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</si>
  <si>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</si>
  <si>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</si>
  <si>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</si>
  <si>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</si>
  <si>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</si>
  <si>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</si>
  <si>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</si>
  <si>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</si>
  <si>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</si>
  <si>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</si>
  <si>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</si>
  <si>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</si>
  <si>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</si>
  <si>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</si>
  <si>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</si>
  <si>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</si>
  <si>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</si>
  <si>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</si>
  <si>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</si>
  <si>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</si>
  <si>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</si>
  <si>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</si>
  <si>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</si>
  <si>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</si>
  <si>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</si>
  <si>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</si>
  <si>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</si>
  <si>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</si>
  <si>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</si>
  <si>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</si>
  <si>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</si>
  <si>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</si>
  <si>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</si>
  <si>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</si>
  <si>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</si>
  <si>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</si>
  <si>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</si>
  <si>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</si>
  <si>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</si>
  <si>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</si>
  <si>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</si>
  <si>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</si>
  <si>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</si>
  <si>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</si>
  <si>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</si>
  <si>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</si>
  <si>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</si>
  <si>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</si>
  <si>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</si>
  <si>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</si>
  <si>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</si>
  <si>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</si>
  <si>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</si>
  <si>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</si>
  <si>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</si>
  <si>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</si>
  <si>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</si>
  <si>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</si>
  <si>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</si>
  <si>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</si>
  <si>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</si>
  <si>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</si>
  <si>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</si>
  <si>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</si>
  <si>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</si>
  <si>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</si>
  <si>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</si>
  <si>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</si>
  <si>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</si>
  <si>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</si>
  <si>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</si>
  <si>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</si>
  <si>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</si>
  <si>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</si>
  <si>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</si>
  <si>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</si>
  <si>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</si>
  <si>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</si>
  <si>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</si>
  <si>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</si>
  <si>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</si>
  <si>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</si>
  <si>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</si>
  <si>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</si>
  <si>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</si>
  <si>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</si>
  <si>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</si>
  <si>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</si>
  <si>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</si>
  <si>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</si>
  <si>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</si>
  <si>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</si>
  <si>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</si>
  <si>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</si>
  <si>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</si>
  <si>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</si>
  <si>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</si>
  <si>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</si>
  <si>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</si>
  <si>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</si>
  <si>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</si>
  <si>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</si>
  <si>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</si>
  <si>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</si>
  <si>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</si>
  <si>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</si>
  <si>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</si>
  <si>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</si>
  <si>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</si>
  <si>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</si>
  <si>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</si>
  <si>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</si>
  <si>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</si>
  <si>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</si>
  <si>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</si>
  <si>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</si>
  <si>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</si>
  <si>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</si>
  <si>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</si>
  <si>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</si>
  <si>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</si>
  <si>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</si>
  <si>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</si>
  <si>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</si>
  <si>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</si>
  <si>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</si>
  <si>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</si>
  <si>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</si>
  <si>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</si>
  <si>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</si>
  <si>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</si>
  <si>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</si>
  <si>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</si>
  <si>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</si>
  <si>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</si>
  <si>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</si>
  <si>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</si>
  <si>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</si>
  <si>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</si>
  <si>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</si>
  <si>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</si>
  <si>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</si>
  <si>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</si>
  <si>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</si>
  <si>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</si>
  <si>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</si>
  <si>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</si>
  <si>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</si>
  <si>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</si>
  <si>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</si>
  <si>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</si>
  <si>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</si>
  <si>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</si>
  <si>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</si>
  <si>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</si>
  <si>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</si>
  <si>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</si>
  <si>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</si>
  <si>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</si>
  <si>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</si>
  <si>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</si>
  <si>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</si>
  <si>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</si>
  <si>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</si>
  <si>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</si>
  <si>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</si>
  <si>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</si>
  <si>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</si>
  <si>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</si>
  <si>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</si>
  <si>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</si>
  <si>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</si>
  <si>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</si>
  <si>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</si>
  <si>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</si>
  <si>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</si>
  <si>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</si>
  <si>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</si>
  <si>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</si>
  <si>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</si>
  <si>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</si>
  <si>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</si>
  <si>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</si>
  <si>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</si>
  <si>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</si>
  <si>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</si>
  <si>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</si>
  <si>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</si>
  <si>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</si>
  <si>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</si>
  <si>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</si>
  <si>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</si>
  <si>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</si>
  <si>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</si>
  <si>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</si>
  <si>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</si>
  <si>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</si>
  <si>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</si>
  <si>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</si>
  <si>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</si>
  <si>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</si>
  <si>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</si>
  <si>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</si>
  <si>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</si>
  <si>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</si>
  <si>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</si>
  <si>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</si>
  <si>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</si>
  <si>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</si>
  <si>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</si>
  <si>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</si>
  <si>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</si>
  <si>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</si>
  <si>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</si>
  <si>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</si>
  <si>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</si>
  <si>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</si>
  <si>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</si>
  <si>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</si>
  <si>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</si>
  <si>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</si>
  <si>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</si>
  <si>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</si>
  <si>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</si>
  <si>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</si>
  <si>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</si>
  <si>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</si>
  <si>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</si>
  <si>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</si>
  <si>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</si>
  <si>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</si>
  <si>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</si>
  <si>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</si>
  <si>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</si>
  <si>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</si>
  <si>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</si>
  <si>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</si>
  <si>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</si>
  <si>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</si>
  <si>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</si>
  <si>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</si>
  <si>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</si>
  <si>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</si>
  <si>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</si>
  <si>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</si>
  <si>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</si>
  <si>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</si>
  <si>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</si>
  <si>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</si>
  <si>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</si>
  <si>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</si>
  <si>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</si>
  <si>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</si>
  <si>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</si>
  <si>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</si>
  <si>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</si>
  <si>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</si>
  <si>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</si>
  <si>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</si>
  <si>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</si>
  <si>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</si>
  <si>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</si>
  <si>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</si>
  <si>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</si>
  <si>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</si>
  <si>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</si>
  <si>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</si>
  <si>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</si>
  <si>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</si>
  <si>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</si>
  <si>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</si>
  <si>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</si>
  <si>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</si>
  <si>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</si>
  <si>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</si>
  <si>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</si>
  <si>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</si>
  <si>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</si>
  <si>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</si>
  <si>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</si>
  <si>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</si>
  <si>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</si>
  <si>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</si>
  <si>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</si>
  <si>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</si>
  <si>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</si>
  <si>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</si>
  <si>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</si>
  <si>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</si>
  <si>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</si>
  <si>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</si>
  <si>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</si>
  <si>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</si>
  <si>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</si>
  <si>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</si>
  <si>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</si>
  <si>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</si>
  <si>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</si>
  <si>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</si>
  <si>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</si>
  <si>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</si>
  <si>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</si>
  <si>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</si>
  <si>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</si>
  <si>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</si>
  <si>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</si>
  <si>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</si>
  <si>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</si>
  <si>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</si>
  <si>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</si>
  <si>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</si>
  <si>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</si>
  <si>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</si>
  <si>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</si>
  <si>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</si>
  <si>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</si>
  <si>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</si>
  <si>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</si>
  <si>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</si>
  <si>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</si>
  <si>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</si>
  <si>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</si>
  <si>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</si>
  <si>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</si>
  <si>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</si>
  <si>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</si>
  <si>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</si>
  <si>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</si>
  <si>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</si>
  <si>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</si>
  <si>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</si>
  <si>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</si>
  <si>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</si>
  <si>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</si>
  <si>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</si>
  <si>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</si>
  <si>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</si>
  <si>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</si>
  <si>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</si>
  <si>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</si>
  <si>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</si>
  <si>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</si>
  <si>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</si>
  <si>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</si>
  <si>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</si>
  <si>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</si>
  <si>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</si>
  <si>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</si>
  <si>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</si>
  <si>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</si>
  <si>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</si>
  <si>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</si>
  <si>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</si>
  <si>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</si>
  <si>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</si>
  <si>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</si>
  <si>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</si>
  <si>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</si>
  <si>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</si>
  <si>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</si>
  <si>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</si>
  <si>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</si>
  <si>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</si>
  <si>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</si>
  <si>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</si>
  <si>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</si>
  <si>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</si>
  <si>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</si>
  <si>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</si>
  <si>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</si>
  <si>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</si>
  <si>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</si>
  <si>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</si>
  <si>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</si>
  <si>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</si>
  <si>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</si>
  <si>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</si>
  <si>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</si>
  <si>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</si>
  <si>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</si>
  <si>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</si>
  <si>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</si>
  <si>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</si>
  <si>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</si>
  <si>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</si>
  <si>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</si>
  <si>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</si>
  <si>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</si>
  <si>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</si>
  <si>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</si>
  <si>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</si>
  <si>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</si>
  <si>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</si>
  <si>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</si>
  <si>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</si>
  <si>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</si>
  <si>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</si>
  <si>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</si>
  <si>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</si>
  <si>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</si>
  <si>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</si>
  <si>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</si>
  <si>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</si>
  <si>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</si>
  <si>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</si>
  <si>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</si>
  <si>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</si>
  <si>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</si>
  <si>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</si>
  <si>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</si>
  <si>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</si>
  <si>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</si>
  <si>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</si>
  <si>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</si>
  <si>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</si>
  <si>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</si>
  <si>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</si>
  <si>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</si>
  <si>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</si>
  <si>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</si>
  <si>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</si>
  <si>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</si>
  <si>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</si>
  <si>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</si>
  <si>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</si>
  <si>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</si>
  <si>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</si>
  <si>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</si>
  <si>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</si>
  <si>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</si>
  <si>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</si>
  <si>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</si>
  <si>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</si>
  <si>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</si>
  <si>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</si>
  <si>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</si>
  <si>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</si>
  <si>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</si>
  <si>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</si>
  <si>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</si>
  <si>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</si>
  <si>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</si>
  <si>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</si>
  <si>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</si>
  <si>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</si>
  <si>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</si>
  <si>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</si>
  <si>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</si>
  <si>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</si>
  <si>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</si>
  <si>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</si>
  <si>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</si>
  <si>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</si>
  <si>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</si>
  <si>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</si>
  <si>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</si>
  <si>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</si>
  <si>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</si>
  <si>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</si>
  <si>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</si>
  <si>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</si>
  <si>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</si>
  <si>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</si>
  <si>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</si>
  <si>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</si>
  <si>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</si>
  <si>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</si>
  <si>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</si>
  <si>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</si>
  <si>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</si>
  <si>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</si>
  <si>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</si>
  <si>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</si>
  <si>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</si>
  <si>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</si>
  <si>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</si>
  <si>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</si>
  <si>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</si>
  <si>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</si>
  <si>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</si>
  <si>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</si>
  <si>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</si>
  <si>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</si>
  <si>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</si>
  <si>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</si>
  <si>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</si>
  <si>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</si>
  <si>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</si>
  <si>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</si>
  <si>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</si>
  <si>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</si>
  <si>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</si>
  <si>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</si>
  <si>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</si>
  <si>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</si>
  <si>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</si>
  <si>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</si>
  <si>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</si>
  <si>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</si>
  <si>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</si>
  <si>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</si>
  <si>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</si>
  <si>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</si>
  <si>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</si>
  <si>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</si>
  <si>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</si>
  <si>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</si>
  <si>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</si>
  <si>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</si>
  <si>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</si>
  <si>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</si>
  <si>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</si>
  <si>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</si>
  <si>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</si>
  <si>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</si>
  <si>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</si>
  <si>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</si>
  <si>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</si>
  <si>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</si>
  <si>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</si>
  <si>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</si>
  <si>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</si>
  <si>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</si>
  <si>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</si>
  <si>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</si>
  <si>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</si>
  <si>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</si>
  <si>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</si>
  <si>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</si>
  <si>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</si>
  <si>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</si>
  <si>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</si>
  <si>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</si>
  <si>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</si>
  <si>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</si>
  <si>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</si>
  <si>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</si>
  <si>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</si>
  <si>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</si>
  <si>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</si>
  <si>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</si>
  <si>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</si>
  <si>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</si>
  <si>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</si>
  <si>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</si>
  <si>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</si>
  <si>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</si>
  <si>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</si>
  <si>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</si>
  <si>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</si>
  <si>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</si>
  <si>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</si>
  <si>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</si>
  <si>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</si>
  <si>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</si>
  <si>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</si>
  <si>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</si>
  <si>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</si>
  <si>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</si>
  <si>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</si>
  <si>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</si>
  <si>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</si>
  <si>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</si>
  <si>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</si>
  <si>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</si>
  <si>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</si>
  <si>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</si>
  <si>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</si>
  <si>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</si>
  <si>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</si>
  <si>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</si>
  <si>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</si>
  <si>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</si>
  <si>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</si>
  <si>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</si>
  <si>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</si>
  <si>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</si>
  <si>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</si>
  <si>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</si>
  <si>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</si>
  <si>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</si>
  <si>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</si>
  <si>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</si>
  <si>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</si>
  <si>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</si>
  <si>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</si>
  <si>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</si>
  <si>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</si>
  <si>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</si>
  <si>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</si>
  <si>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</si>
  <si>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</si>
  <si>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</si>
  <si>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</si>
  <si>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</si>
  <si>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</si>
  <si>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</si>
  <si>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</si>
  <si>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</si>
  <si>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</si>
  <si>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</si>
  <si>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</si>
  <si>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</si>
  <si>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</si>
  <si>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</si>
  <si>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</si>
  <si>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</si>
  <si>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</si>
  <si>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</si>
  <si>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</si>
  <si>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</si>
  <si>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</si>
  <si>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</si>
  <si>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</si>
  <si>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</si>
  <si>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</si>
  <si>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</si>
  <si>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</si>
  <si>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</si>
  <si>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</si>
  <si>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</si>
  <si>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</si>
  <si>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</si>
  <si>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</si>
  <si>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</si>
  <si>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</si>
  <si>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</si>
  <si>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</si>
  <si>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</si>
  <si>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</si>
  <si>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</si>
  <si>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</si>
  <si>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</si>
  <si>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</si>
  <si>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</si>
  <si>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</si>
  <si>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</si>
  <si>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</si>
  <si>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</si>
  <si>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</si>
  <si>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</si>
  <si>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</si>
  <si>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</si>
  <si>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</si>
  <si>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</si>
  <si>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</si>
  <si>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</si>
  <si>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</si>
  <si>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</si>
  <si>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</si>
  <si>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</si>
  <si>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</si>
  <si>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</si>
  <si>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</si>
  <si>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</si>
  <si>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</si>
  <si>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</si>
  <si>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</si>
  <si>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</si>
  <si>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</si>
  <si>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</si>
  <si>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</si>
  <si>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</si>
  <si>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</si>
  <si>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</si>
  <si>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</si>
  <si>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</si>
  <si>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</si>
  <si>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</si>
  <si>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</si>
  <si>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</si>
  <si>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</si>
  <si>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</si>
  <si>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</si>
  <si>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</si>
  <si>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</si>
  <si>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</si>
  <si>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</si>
  <si>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</si>
  <si>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</si>
  <si>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</si>
  <si>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</si>
  <si>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</si>
  <si>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</si>
  <si>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</si>
  <si>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</si>
  <si>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</si>
  <si>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</si>
  <si>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</si>
  <si>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</si>
  <si>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</si>
  <si>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</si>
  <si>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</si>
  <si>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</si>
  <si>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</si>
  <si>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</si>
  <si>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</si>
  <si>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</si>
  <si>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</si>
  <si>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</si>
  <si>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</si>
  <si>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</si>
  <si>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</si>
  <si>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</si>
  <si>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</si>
  <si>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</si>
  <si>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</si>
  <si>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</si>
  <si>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</si>
  <si>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</si>
  <si>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</si>
  <si>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</si>
  <si>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</si>
  <si>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</si>
  <si>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</si>
  <si>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</si>
  <si>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</si>
  <si>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</si>
  <si>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</si>
  <si>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</si>
  <si>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</si>
  <si>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</si>
  <si>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</si>
  <si>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</si>
  <si>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</si>
  <si>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</si>
  <si>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</si>
  <si>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</si>
  <si>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</si>
  <si>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</si>
  <si>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</si>
  <si>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</si>
  <si>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</si>
  <si>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</si>
  <si>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</si>
  <si>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</si>
  <si>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</si>
  <si>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</si>
  <si>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</si>
  <si>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</si>
  <si>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</si>
  <si>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</si>
  <si>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</si>
  <si>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</si>
  <si>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</si>
  <si>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</si>
  <si>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</si>
  <si>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</si>
  <si>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</si>
  <si>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</si>
  <si>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</si>
  <si>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</si>
  <si>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</si>
  <si>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</si>
  <si>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</si>
  <si>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</si>
  <si>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</si>
  <si>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</si>
  <si>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</si>
  <si>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</si>
  <si>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</si>
  <si>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</si>
  <si>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</si>
  <si>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</si>
  <si>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</si>
  <si>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</si>
  <si>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</si>
  <si>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</si>
  <si>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</si>
  <si>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</si>
  <si>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</si>
  <si>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</si>
  <si>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</si>
  <si>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</si>
  <si>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</si>
  <si>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</si>
  <si>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</si>
  <si>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</si>
  <si>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</si>
  <si>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</si>
  <si>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</si>
  <si>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</si>
  <si>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</si>
  <si>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</si>
  <si>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</si>
  <si>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</si>
  <si>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</si>
  <si>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</si>
  <si>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</si>
  <si>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</si>
  <si>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</si>
  <si>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</si>
  <si>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</si>
  <si>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</si>
  <si>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</si>
  <si>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</si>
  <si>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</si>
  <si>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</si>
  <si>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</si>
  <si>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</si>
  <si>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</si>
  <si>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</si>
  <si>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</si>
  <si>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</si>
  <si>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</si>
  <si>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</si>
  <si>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</si>
  <si>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</si>
  <si>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</si>
  <si>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</si>
  <si>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</si>
  <si>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</si>
  <si>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</si>
  <si>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</si>
  <si>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</si>
  <si>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</si>
  <si>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</si>
  <si>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</si>
  <si>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</si>
  <si>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</si>
  <si>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</si>
  <si>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</si>
  <si>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</si>
  <si>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</si>
  <si>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</si>
  <si>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</si>
  <si>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</si>
  <si>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</si>
  <si>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</si>
  <si>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</si>
  <si>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</si>
  <si>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</si>
  <si>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</si>
  <si>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</si>
  <si>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</si>
  <si>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</si>
  <si>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</si>
  <si>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</si>
  <si>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</si>
  <si>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</si>
  <si>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</si>
  <si>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</si>
  <si>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</si>
  <si>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</si>
  <si>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</si>
  <si>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</si>
  <si>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</si>
  <si>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</si>
  <si>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</si>
  <si>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</si>
  <si>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</si>
  <si>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</si>
  <si>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</si>
  <si>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</si>
  <si>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</si>
  <si>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</si>
  <si>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</si>
  <si>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</si>
  <si>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</si>
  <si>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</si>
  <si>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</si>
  <si>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</si>
  <si>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</si>
  <si>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</si>
  <si>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</si>
  <si>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</si>
  <si>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</si>
  <si>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</si>
  <si>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</si>
  <si>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</si>
  <si>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</si>
  <si>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</si>
  <si>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</si>
  <si>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</si>
  <si>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</si>
  <si>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</si>
  <si>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</si>
  <si>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</si>
  <si>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</si>
  <si>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</si>
  <si>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</si>
  <si>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</si>
  <si>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</si>
  <si>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</si>
  <si>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</si>
  <si>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</si>
  <si>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</si>
  <si>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</si>
  <si>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</si>
  <si>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</si>
  <si>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</si>
  <si>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</si>
  <si>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</si>
  <si>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</si>
  <si>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</si>
  <si>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</si>
  <si>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</si>
  <si>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</si>
  <si>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</si>
  <si>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</si>
  <si>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</si>
  <si>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</si>
  <si>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</si>
  <si>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</si>
  <si>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</si>
  <si>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</si>
  <si>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</si>
  <si>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</si>
  <si>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</si>
  <si>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</si>
  <si>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</si>
  <si>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</si>
  <si>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</si>
  <si>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</si>
  <si>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</si>
  <si>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</si>
  <si>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</si>
  <si>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</si>
  <si>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</si>
  <si>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</si>
  <si>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</si>
  <si>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</si>
  <si>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</si>
  <si>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</si>
  <si>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</si>
  <si>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</si>
  <si>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</si>
  <si>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</si>
  <si>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</si>
  <si>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</si>
  <si>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</si>
  <si>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</si>
  <si>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</si>
  <si>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</si>
  <si>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</si>
  <si>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</si>
  <si>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</si>
  <si>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</si>
  <si>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</si>
  <si>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</si>
  <si>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</si>
  <si>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</si>
  <si>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</si>
  <si>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</si>
  <si>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</si>
  <si>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</si>
  <si>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</si>
  <si>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</si>
  <si>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</si>
  <si>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</si>
  <si>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</si>
  <si>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</si>
  <si>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</si>
  <si>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</si>
  <si>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</si>
  <si>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</si>
  <si>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</si>
  <si>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</si>
  <si>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</si>
  <si>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</si>
  <si>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</si>
  <si>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</si>
  <si>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</si>
  <si>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</si>
  <si>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</si>
  <si>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</si>
  <si>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</si>
  <si>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</si>
  <si>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</si>
  <si>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</si>
  <si>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</si>
  <si>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</si>
  <si>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</si>
  <si>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</si>
  <si>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</si>
  <si>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</si>
  <si>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</si>
  <si>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</si>
  <si>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</si>
  <si>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</si>
  <si>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</si>
  <si>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</si>
  <si>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</si>
  <si>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</si>
  <si>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</si>
  <si>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</si>
  <si>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</si>
  <si>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</si>
  <si>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</si>
  <si>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</si>
  <si>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</si>
  <si>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</si>
  <si>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</si>
  <si>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</si>
  <si>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</si>
  <si>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</si>
  <si>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</si>
  <si>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</si>
  <si>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</si>
  <si>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</si>
  <si>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</si>
  <si>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</si>
  <si>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</si>
  <si>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</si>
  <si>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</si>
  <si>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</si>
  <si>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</si>
  <si>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</si>
  <si>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</si>
  <si>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</si>
  <si>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</si>
  <si>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</si>
  <si>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</si>
  <si>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</si>
  <si>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</si>
  <si>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</si>
  <si>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</si>
  <si>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</si>
  <si>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</si>
  <si>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</si>
  <si>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</si>
  <si>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</si>
  <si>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</si>
  <si>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</si>
  <si>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</si>
  <si>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</si>
  <si>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</si>
  <si>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</si>
  <si>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</si>
  <si>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</si>
  <si>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</si>
  <si>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</si>
  <si>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</si>
  <si>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</si>
  <si>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</si>
  <si>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</si>
  <si>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</si>
  <si>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</si>
  <si>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</si>
  <si>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</si>
  <si>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</si>
  <si>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</si>
  <si>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</si>
  <si>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</si>
  <si>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</si>
  <si>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</si>
  <si>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</si>
  <si>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</si>
  <si>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</si>
  <si>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</si>
  <si>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</si>
  <si>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</si>
  <si>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</si>
  <si>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</si>
  <si>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</si>
  <si>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</si>
  <si>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</si>
  <si>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</si>
  <si>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</si>
  <si>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</si>
  <si>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</si>
  <si>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</si>
  <si>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</si>
  <si>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</si>
  <si>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</si>
  <si>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</si>
  <si>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</si>
  <si>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</si>
  <si>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</si>
  <si>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</si>
  <si>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</si>
  <si>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</si>
  <si>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</si>
  <si>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</si>
  <si>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</si>
  <si>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</si>
  <si>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</si>
  <si>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</si>
  <si>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</si>
  <si>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</si>
  <si>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</si>
  <si>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</si>
  <si>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</si>
  <si>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</si>
  <si>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</si>
  <si>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</si>
  <si>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</si>
  <si>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</si>
  <si>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</si>
  <si>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</si>
  <si>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</si>
  <si>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</si>
  <si>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</si>
  <si>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</si>
  <si>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</si>
  <si>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</si>
  <si>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</si>
  <si>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</si>
  <si>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</si>
  <si>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</si>
  <si>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</si>
  <si>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</si>
  <si>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</si>
  <si>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</si>
  <si>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</si>
  <si>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</si>
  <si>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</si>
  <si>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</si>
  <si>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</si>
  <si>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</si>
  <si>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</si>
  <si>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</si>
  <si>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</si>
  <si>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</si>
  <si>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</si>
  <si>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</si>
  <si>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</si>
  <si>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</si>
  <si>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</si>
  <si>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</si>
  <si>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</si>
  <si>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</si>
  <si>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</si>
  <si>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</si>
  <si>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</si>
  <si>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</si>
  <si>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</si>
  <si>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</si>
  <si>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</si>
  <si>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</si>
  <si>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</si>
  <si>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</si>
  <si>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</si>
  <si>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</si>
  <si>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</si>
  <si>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</si>
  <si>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</si>
  <si>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</si>
  <si>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</si>
  <si>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</si>
  <si>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</si>
  <si>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</si>
  <si>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</si>
  <si>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</si>
  <si>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</si>
  <si>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</si>
  <si>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</si>
  <si>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</si>
  <si>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</si>
  <si>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</si>
  <si>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</si>
  <si>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</si>
  <si>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</si>
  <si>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</si>
  <si>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</si>
  <si>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</si>
  <si>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</si>
  <si>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</si>
  <si>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</si>
  <si>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</si>
  <si>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</si>
  <si>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</si>
  <si>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</si>
  <si>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</si>
  <si>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</si>
  <si>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</si>
  <si>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</si>
  <si>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</si>
  <si>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</si>
  <si>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</si>
  <si>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</si>
  <si>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</si>
  <si>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</si>
  <si>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</si>
  <si>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</si>
  <si>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</si>
  <si>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</si>
  <si>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</si>
  <si>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</si>
  <si>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</si>
  <si>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</si>
  <si>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</si>
  <si>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</si>
  <si>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</si>
  <si>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</si>
  <si>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</si>
  <si>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</si>
  <si>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</si>
  <si>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</si>
  <si>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</si>
  <si>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</si>
  <si>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</si>
  <si>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</si>
  <si>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</si>
  <si>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</si>
  <si>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</si>
  <si>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</si>
  <si>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</si>
  <si>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</si>
  <si>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</si>
  <si>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</si>
  <si>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</si>
  <si>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</si>
  <si>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</si>
  <si>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</si>
  <si>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</si>
  <si>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</si>
  <si>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</si>
  <si>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</si>
  <si>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</si>
  <si>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</si>
  <si>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</si>
  <si>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</si>
  <si>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</si>
  <si>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</si>
  <si>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</si>
  <si>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</si>
  <si>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</si>
  <si>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</si>
  <si>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</si>
  <si>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</si>
  <si>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</si>
  <si>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</si>
  <si>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</si>
  <si>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</si>
  <si>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</si>
  <si>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</si>
  <si>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</si>
  <si>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</si>
  <si>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</si>
  <si>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</si>
  <si>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</si>
  <si>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</si>
  <si>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</si>
  <si>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</si>
  <si>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</si>
  <si>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</si>
  <si>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</si>
  <si>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</si>
  <si>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</si>
  <si>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</si>
  <si>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</si>
  <si>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</si>
  <si>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</si>
  <si>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</si>
  <si>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</si>
  <si>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</si>
  <si>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</si>
  <si>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</si>
  <si>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</si>
  <si>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</si>
  <si>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</si>
  <si>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</si>
  <si>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</si>
  <si>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</si>
  <si>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</si>
  <si>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</si>
  <si>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</si>
  <si>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</si>
  <si>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</si>
  <si>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</si>
  <si>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</si>
  <si>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</si>
  <si>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</si>
  <si>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</si>
  <si>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</si>
  <si>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</si>
  <si>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</si>
  <si>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</si>
  <si>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</si>
  <si>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</si>
  <si>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</si>
  <si>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</si>
  <si>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</si>
  <si>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</si>
  <si>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</si>
  <si>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</si>
  <si>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</si>
  <si>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</si>
  <si>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</si>
  <si>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</si>
  <si>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</si>
  <si>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</si>
  <si>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</si>
  <si>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</si>
  <si>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</si>
  <si>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</si>
  <si>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</si>
  <si>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</si>
  <si>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</si>
  <si>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</si>
  <si>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</si>
  <si>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</si>
  <si>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</si>
  <si>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</si>
  <si>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</si>
  <si>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</si>
  <si>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</si>
  <si>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</si>
  <si>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</si>
  <si>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</si>
  <si>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</si>
  <si>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</si>
  <si>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</si>
  <si>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</si>
  <si>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</si>
  <si>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</si>
  <si>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</si>
  <si>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</si>
  <si>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</si>
  <si>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</si>
  <si>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</si>
  <si>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</si>
  <si>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</si>
  <si>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</si>
  <si>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</si>
  <si>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</si>
  <si>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</si>
  <si>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</si>
  <si>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</si>
  <si>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</si>
  <si>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</si>
  <si>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</si>
  <si>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</si>
  <si>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</si>
  <si>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</si>
  <si>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</si>
  <si>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</si>
  <si>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</si>
  <si>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</si>
  <si>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</si>
  <si>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</si>
  <si>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</si>
  <si>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</si>
  <si>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</si>
  <si>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</si>
  <si>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</si>
  <si>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</si>
  <si>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</si>
  <si>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</si>
  <si>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</si>
  <si>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</si>
  <si>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</si>
  <si>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</si>
  <si>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</si>
  <si>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</si>
  <si>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</si>
  <si>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</si>
  <si>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</si>
  <si>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</si>
  <si>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</si>
  <si>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</si>
  <si>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</si>
  <si>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</si>
  <si>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</si>
  <si>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</si>
  <si>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</si>
  <si>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</si>
  <si>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</si>
  <si>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</si>
  <si>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</si>
  <si>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</si>
  <si>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</si>
  <si>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</si>
  <si>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</si>
  <si>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</si>
  <si>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</si>
  <si>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</si>
  <si>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</si>
  <si>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</si>
  <si>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</si>
  <si>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</si>
  <si>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</si>
  <si>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</si>
  <si>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</si>
  <si>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</si>
  <si>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</si>
  <si>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</si>
  <si>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</si>
  <si>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</si>
  <si>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</si>
  <si>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</si>
  <si>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</si>
  <si>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</si>
  <si>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</si>
  <si>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</si>
  <si>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</si>
  <si>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</si>
  <si>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</si>
  <si>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</si>
  <si>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</si>
  <si>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</si>
  <si>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</si>
  <si>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</si>
  <si>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</si>
  <si>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</si>
  <si>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</si>
  <si>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</si>
  <si>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</si>
  <si>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</si>
  <si>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</si>
  <si>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</si>
  <si>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</si>
  <si>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</si>
  <si>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</si>
  <si>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</si>
  <si>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</si>
  <si>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</si>
  <si>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</si>
  <si>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</si>
  <si>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</si>
  <si>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</si>
  <si>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</si>
  <si>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</si>
  <si>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</si>
  <si>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</si>
  <si>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</si>
  <si>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</si>
  <si>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</si>
  <si>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</si>
  <si>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</si>
  <si>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</si>
  <si>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</si>
  <si>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</si>
  <si>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</si>
  <si>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</si>
  <si>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</si>
  <si>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</si>
  <si>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</si>
  <si>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</si>
  <si>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</si>
  <si>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</si>
  <si>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</si>
  <si>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</si>
  <si>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</si>
  <si>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</si>
  <si>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</si>
  <si>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</si>
  <si>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</si>
  <si>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</si>
  <si>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</si>
  <si>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</si>
  <si>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</si>
  <si>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</si>
  <si>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</si>
  <si>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</si>
  <si>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</si>
  <si>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</si>
  <si>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</si>
  <si>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</si>
  <si>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</si>
  <si>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</si>
  <si>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</si>
  <si>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</si>
  <si>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</si>
  <si>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</si>
  <si>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</si>
  <si>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</si>
  <si>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</si>
  <si>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</si>
  <si>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</si>
  <si>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</si>
  <si>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</si>
  <si>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</si>
  <si>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</si>
  <si>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</si>
  <si>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</si>
  <si>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</si>
  <si>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</si>
  <si>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</si>
  <si>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</si>
  <si>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</si>
  <si>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</si>
  <si>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</si>
  <si>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</si>
  <si>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</si>
  <si>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</si>
  <si>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</si>
  <si>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</si>
  <si>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</si>
  <si>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</si>
  <si>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</si>
  <si>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</si>
  <si>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</si>
  <si>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</si>
  <si>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</si>
  <si>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</si>
  <si>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</si>
  <si>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</si>
  <si>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</si>
  <si>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</si>
  <si>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</si>
  <si>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</si>
  <si>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</si>
  <si>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</si>
  <si>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</si>
  <si>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</si>
  <si>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</si>
  <si>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</si>
  <si>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</si>
  <si>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</si>
  <si>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</si>
  <si>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</si>
  <si>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</si>
  <si>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</si>
  <si>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</si>
  <si>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</si>
  <si>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</si>
  <si>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</si>
  <si>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</si>
  <si>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</si>
  <si>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</si>
  <si>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</si>
  <si>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</si>
  <si>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</si>
  <si>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</si>
  <si>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</si>
  <si>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</si>
  <si>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</si>
  <si>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</si>
  <si>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</si>
  <si>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</si>
  <si>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</si>
  <si>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</si>
  <si>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</si>
  <si>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</si>
  <si>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</si>
  <si>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</si>
  <si>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</si>
  <si>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</si>
  <si>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</si>
  <si>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</si>
  <si>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</si>
  <si>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</si>
  <si>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</si>
  <si>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</si>
  <si>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</si>
  <si>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</si>
  <si>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</si>
  <si>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</si>
  <si>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</si>
  <si>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</si>
  <si>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</si>
  <si>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</si>
  <si>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</si>
  <si>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</si>
  <si>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</si>
  <si>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</si>
  <si>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</si>
  <si>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</si>
  <si>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</si>
  <si>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</si>
  <si>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</si>
  <si>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</si>
  <si>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</si>
  <si>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</si>
  <si>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</si>
  <si>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</si>
  <si>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</si>
  <si>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</si>
  <si>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</si>
  <si>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</si>
  <si>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</si>
  <si>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</si>
  <si>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</si>
  <si>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</si>
  <si>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</si>
  <si>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</si>
  <si>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</si>
  <si>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</si>
  <si>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</si>
  <si>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</si>
  <si>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</si>
  <si>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</si>
  <si>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</si>
  <si>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</si>
  <si>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</si>
  <si>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</si>
  <si>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</si>
  <si>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</si>
  <si>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</si>
  <si>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</si>
  <si>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</si>
  <si>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</si>
  <si>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</si>
  <si>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</si>
  <si>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</si>
  <si>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</si>
  <si>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</si>
  <si>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</si>
  <si>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</si>
  <si>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</si>
  <si>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</si>
  <si>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</si>
  <si>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</si>
  <si>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</si>
  <si>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</si>
  <si>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</si>
  <si>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</si>
  <si>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</si>
  <si>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</si>
  <si>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</si>
  <si>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</si>
  <si>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</si>
  <si>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</si>
  <si>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</si>
  <si>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</si>
  <si>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</si>
  <si>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</si>
  <si>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</si>
  <si>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</si>
  <si>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</si>
  <si>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</si>
  <si>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</si>
  <si>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</si>
  <si>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</si>
  <si>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</si>
  <si>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</si>
  <si>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</si>
  <si>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</si>
  <si>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</si>
  <si>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</si>
  <si>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</si>
  <si>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</si>
  <si>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</si>
  <si>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</si>
  <si>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</si>
  <si>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</si>
  <si>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</si>
  <si>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</si>
  <si>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</si>
  <si>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</si>
  <si>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</si>
  <si>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</si>
  <si>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</si>
  <si>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</si>
  <si>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</si>
  <si>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</si>
  <si>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</si>
  <si>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</si>
  <si>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</si>
  <si>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</si>
  <si>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</si>
  <si>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</si>
  <si>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</si>
  <si>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</si>
  <si>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</si>
  <si>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</si>
  <si>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</si>
  <si>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</si>
  <si>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</si>
  <si>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</si>
  <si>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</si>
  <si>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</si>
  <si>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</si>
  <si>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</si>
  <si>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</si>
  <si>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</si>
  <si>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</si>
  <si>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</si>
  <si>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</si>
  <si>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</si>
  <si>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</si>
  <si>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</si>
  <si>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</si>
  <si>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</si>
  <si>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</si>
  <si>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</si>
  <si>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</si>
  <si>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</si>
  <si>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</si>
  <si>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</si>
  <si>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</si>
  <si>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</si>
  <si>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</si>
  <si>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</si>
  <si>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</si>
  <si>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</si>
  <si>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</si>
  <si>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</si>
  <si>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</si>
  <si>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</si>
  <si>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</si>
  <si>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</si>
  <si>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</si>
  <si>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</si>
  <si>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</si>
  <si>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</si>
  <si>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</si>
  <si>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</si>
  <si>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</si>
  <si>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</si>
  <si>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</si>
  <si>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</si>
  <si>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</si>
  <si>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</si>
  <si>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</si>
  <si>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</si>
  <si>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</si>
  <si>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</si>
  <si>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</si>
  <si>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</si>
  <si>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</si>
  <si>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</si>
  <si>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</si>
  <si>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</si>
  <si>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</si>
  <si>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</si>
  <si>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</si>
  <si>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</si>
  <si>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</si>
  <si>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</si>
  <si>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</si>
  <si>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</si>
  <si>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</si>
  <si>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</si>
  <si>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</si>
  <si>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</si>
  <si>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</si>
  <si>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</si>
  <si>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</si>
  <si>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</si>
  <si>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</si>
  <si>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</si>
  <si>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</si>
  <si>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</si>
  <si>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</si>
  <si>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</si>
  <si>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</si>
  <si>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</si>
  <si>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</si>
  <si>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</si>
  <si>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</si>
  <si>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</si>
  <si>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</si>
  <si>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</si>
  <si>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</si>
  <si>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</si>
  <si>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</si>
  <si>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</si>
  <si>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</si>
  <si>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</si>
  <si>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</si>
  <si>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</si>
  <si>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</si>
  <si>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</si>
  <si>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</si>
  <si>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</si>
  <si>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</si>
  <si>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</si>
  <si>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</si>
  <si>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</si>
  <si>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</si>
  <si>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</si>
  <si>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</si>
  <si>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</si>
  <si>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</si>
  <si>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</si>
  <si>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</si>
  <si>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</si>
  <si>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</si>
  <si>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</si>
  <si>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</si>
  <si>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</si>
  <si>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</si>
  <si>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</si>
  <si>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</si>
  <si>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</si>
  <si>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</si>
  <si>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</si>
  <si>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</si>
  <si>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</si>
  <si>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</si>
  <si>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</si>
  <si>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</si>
  <si>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</si>
  <si>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</si>
  <si>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</si>
  <si>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</si>
  <si>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</si>
  <si>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</si>
  <si>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</si>
  <si>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</si>
  <si>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</si>
  <si>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</si>
  <si>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</si>
  <si>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</si>
  <si>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</si>
  <si>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</si>
  <si>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</si>
  <si>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</si>
  <si>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</si>
  <si>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</si>
  <si>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</si>
  <si>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</si>
  <si>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</si>
  <si>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</si>
  <si>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</si>
  <si>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</si>
  <si>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</si>
  <si>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</si>
  <si>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</si>
  <si>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</si>
  <si>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</si>
  <si>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</si>
  <si>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</si>
  <si>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</si>
  <si>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</si>
  <si>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</si>
  <si>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</si>
  <si>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</si>
  <si>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</si>
  <si>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</si>
  <si>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</si>
  <si>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</si>
  <si>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</si>
  <si>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</si>
  <si>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</si>
  <si>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</si>
  <si>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</si>
  <si>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</si>
  <si>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</si>
  <si>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</si>
  <si>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</si>
  <si>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</si>
  <si>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</si>
  <si>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</si>
  <si>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</si>
  <si>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</si>
  <si>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</si>
  <si>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</si>
  <si>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</si>
  <si>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</si>
  <si>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</si>
  <si>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</si>
  <si>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</si>
  <si>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</si>
  <si>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</si>
  <si>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</si>
  <si>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</si>
  <si>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</si>
  <si>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</si>
  <si>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</si>
  <si>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</si>
  <si>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</si>
  <si>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</si>
  <si>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</si>
  <si>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</si>
  <si>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</si>
  <si>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</si>
  <si>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</si>
  <si>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</si>
  <si>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</si>
  <si>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</si>
  <si>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</si>
  <si>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</si>
  <si>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</si>
  <si>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</si>
  <si>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</si>
  <si>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</si>
  <si>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</si>
  <si>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</si>
  <si>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</si>
  <si>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</si>
  <si>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</si>
  <si>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</si>
  <si>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</si>
  <si>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</si>
  <si>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</si>
  <si>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</si>
  <si>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</si>
  <si>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</si>
  <si>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</si>
  <si>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</si>
  <si>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</si>
  <si>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</si>
  <si>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</si>
  <si>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</si>
  <si>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</si>
  <si>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</si>
  <si>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</si>
  <si>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</si>
  <si>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</si>
  <si>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</si>
  <si>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</si>
  <si>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</si>
  <si>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</si>
  <si>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</si>
  <si>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</si>
  <si>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</si>
  <si>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</si>
  <si>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</si>
  <si>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</si>
  <si>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</si>
  <si>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</si>
  <si>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</si>
  <si>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</si>
  <si>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</si>
  <si>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</si>
  <si>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</si>
  <si>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</si>
  <si>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</si>
  <si>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</si>
  <si>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</si>
  <si>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</si>
  <si>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</si>
  <si>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</si>
  <si>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</si>
  <si>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</si>
  <si>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</si>
  <si>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</si>
  <si>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</si>
  <si>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</si>
  <si>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</si>
  <si>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</si>
  <si>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</si>
  <si>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</si>
  <si>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</si>
  <si>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</si>
  <si>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</si>
  <si>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</si>
  <si>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</si>
  <si>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</si>
  <si>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</si>
  <si>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</si>
  <si>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</si>
  <si>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</si>
  <si>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</si>
  <si>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</si>
  <si>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</si>
  <si>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</si>
  <si>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</si>
  <si>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</si>
  <si>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</si>
  <si>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</si>
  <si>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</si>
  <si>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</si>
  <si>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</si>
  <si>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</si>
  <si>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</si>
  <si>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</si>
  <si>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</si>
  <si>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</si>
  <si>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</si>
  <si>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</si>
  <si>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</si>
  <si>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</si>
  <si>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</si>
  <si>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</si>
  <si>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</si>
  <si>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</si>
  <si>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</si>
  <si>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</si>
  <si>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</si>
  <si>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</si>
  <si>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</si>
  <si>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</si>
  <si>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</si>
  <si>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</si>
  <si>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</si>
  <si>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</si>
  <si>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</si>
  <si>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</si>
  <si>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</si>
  <si>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</si>
  <si>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</si>
  <si>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</si>
  <si>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</si>
  <si>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</si>
  <si>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</si>
  <si>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</si>
  <si>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</si>
  <si>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</si>
  <si>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</si>
  <si>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</si>
  <si>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</si>
  <si>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</si>
  <si>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</si>
  <si>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</si>
  <si>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</si>
  <si>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</si>
  <si>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</si>
  <si>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</si>
  <si>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</si>
  <si>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</si>
  <si>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</si>
  <si>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</si>
  <si>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</si>
  <si>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</si>
  <si>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</si>
  <si>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</si>
  <si>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</si>
  <si>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</si>
  <si>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</si>
  <si>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</si>
  <si>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</si>
  <si>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</si>
  <si>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</si>
  <si>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</si>
  <si>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</si>
  <si>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</si>
  <si>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</si>
  <si>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</si>
  <si>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</si>
  <si>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</si>
  <si>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</si>
  <si>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</si>
  <si>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</si>
  <si>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</si>
  <si>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</si>
  <si>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</si>
  <si>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</si>
  <si>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</si>
  <si>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</si>
  <si>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</si>
  <si>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</si>
  <si>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</si>
  <si>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</si>
  <si>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</si>
  <si>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</si>
  <si>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</si>
  <si>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</si>
  <si>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</si>
  <si>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</si>
  <si>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</si>
  <si>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</si>
  <si>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</si>
  <si>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</si>
  <si>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</si>
  <si>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</si>
  <si>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</si>
  <si>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</si>
  <si>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</si>
  <si>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</si>
  <si>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</si>
  <si>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</si>
  <si>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</si>
  <si>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</si>
  <si>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</si>
  <si>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</si>
  <si>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</si>
  <si>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</si>
  <si>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</si>
  <si>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</si>
  <si>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</si>
  <si>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</si>
  <si>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</si>
  <si>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</si>
  <si>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</si>
  <si>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</si>
  <si>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</si>
  <si>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</si>
  <si>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</si>
  <si>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</si>
  <si>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</si>
  <si>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</si>
  <si>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</si>
  <si>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</si>
  <si>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</si>
  <si>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</si>
  <si>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</si>
  <si>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</si>
  <si>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</si>
  <si>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</si>
  <si>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</si>
  <si>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</si>
  <si>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</si>
  <si>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</si>
  <si>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</si>
  <si>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</si>
  <si>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</si>
  <si>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</si>
  <si>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</si>
  <si>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</si>
  <si>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</si>
  <si>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</si>
  <si>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</si>
  <si>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</si>
  <si>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</si>
  <si>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</si>
  <si>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</si>
  <si>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</si>
  <si>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</si>
  <si>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</si>
  <si>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</si>
  <si>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</si>
  <si>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</si>
  <si>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</si>
  <si>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</si>
  <si>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</si>
  <si>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</si>
  <si>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</si>
  <si>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</si>
  <si>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</si>
  <si>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</si>
  <si>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</si>
  <si>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</si>
  <si>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</si>
  <si>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</si>
  <si>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</si>
  <si>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</si>
  <si>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</si>
  <si>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</si>
  <si>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</si>
  <si>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</si>
  <si>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</si>
  <si>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</si>
  <si>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</si>
  <si>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</si>
  <si>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</si>
  <si>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</si>
  <si>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</si>
  <si>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</si>
  <si>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</si>
  <si>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</si>
  <si>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</si>
  <si>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</si>
  <si>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</si>
  <si>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</si>
  <si>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</si>
  <si>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</si>
  <si>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</si>
  <si>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</si>
  <si>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</si>
  <si>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</si>
  <si>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</si>
  <si>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</si>
  <si>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</si>
  <si>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</si>
  <si>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</si>
  <si>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</si>
  <si>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</si>
  <si>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</si>
  <si>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</si>
  <si>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</si>
  <si>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</si>
  <si>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</si>
  <si>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</si>
  <si>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</si>
  <si>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</si>
  <si>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</si>
  <si>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</si>
  <si>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</si>
  <si>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</si>
  <si>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</si>
  <si>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</si>
  <si>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</si>
  <si>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</si>
  <si>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</si>
  <si>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</si>
  <si>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</si>
  <si>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</si>
  <si>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</si>
  <si>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</si>
  <si>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</si>
  <si>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</si>
  <si>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</si>
  <si>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</si>
  <si>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</si>
  <si>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</si>
  <si>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</si>
  <si>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</si>
  <si>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</si>
  <si>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</si>
  <si>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</si>
  <si>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</si>
  <si>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</si>
  <si>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</si>
  <si>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</si>
  <si>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</si>
  <si>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</si>
  <si>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</si>
  <si>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</si>
  <si>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</si>
  <si>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</si>
  <si>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</si>
  <si>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</si>
  <si>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</si>
  <si>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</si>
  <si>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</si>
  <si>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</si>
  <si>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</si>
  <si>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</si>
  <si>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</si>
  <si>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</si>
  <si>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</si>
  <si>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</si>
  <si>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</si>
  <si>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</si>
  <si>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</si>
  <si>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</si>
  <si>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</si>
  <si>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</si>
  <si>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</si>
  <si>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</si>
  <si>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</si>
  <si>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</si>
  <si>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</si>
  <si>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</si>
  <si>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</si>
  <si>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</si>
  <si>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</si>
  <si>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</si>
  <si>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</si>
  <si>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</si>
  <si>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</si>
  <si>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</si>
  <si>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</si>
  <si>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</si>
  <si>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</si>
  <si>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</si>
  <si>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</si>
  <si>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</si>
  <si>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</si>
  <si>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</si>
  <si>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</si>
  <si>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</si>
  <si>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</si>
  <si>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</si>
  <si>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</si>
  <si>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</si>
  <si>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</si>
  <si>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</si>
  <si>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</si>
  <si>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</si>
  <si>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</si>
  <si>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</si>
  <si>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</si>
  <si>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</si>
  <si>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</si>
  <si>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</si>
  <si>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</si>
  <si>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</si>
  <si>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</si>
  <si>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</si>
  <si>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</si>
  <si>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</si>
  <si>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</si>
  <si>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</si>
  <si>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</si>
  <si>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</si>
  <si>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</si>
  <si>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</si>
  <si>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</si>
  <si>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</si>
  <si>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</si>
  <si>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</si>
  <si>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</si>
  <si>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</si>
  <si>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</si>
  <si>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</si>
  <si>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</si>
  <si>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</si>
  <si>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</si>
  <si>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</si>
  <si>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</si>
  <si>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</si>
  <si>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</si>
  <si>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</si>
  <si>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</si>
  <si>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</si>
  <si>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</si>
  <si>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</si>
  <si>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</si>
  <si>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</si>
  <si>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</si>
  <si>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</si>
  <si>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</si>
  <si>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</si>
  <si>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</si>
  <si>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</si>
  <si>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</si>
  <si>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</si>
  <si>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</si>
  <si>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</si>
  <si>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</si>
  <si>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</si>
  <si>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</si>
  <si>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</si>
  <si>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</si>
  <si>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</si>
  <si>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</si>
  <si>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</si>
  <si>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</si>
  <si>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</si>
  <si>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</si>
  <si>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</si>
  <si>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</si>
  <si>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</si>
  <si>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</si>
  <si>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</si>
  <si>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</si>
  <si>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</si>
  <si>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</si>
  <si>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</si>
  <si>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</si>
  <si>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</si>
  <si>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</si>
  <si>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</si>
  <si>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</si>
  <si>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</si>
  <si>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</si>
  <si>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</si>
  <si>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</si>
  <si>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</si>
  <si>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</si>
  <si>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</si>
  <si>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</si>
  <si>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</si>
  <si>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</si>
  <si>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</si>
  <si>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</si>
  <si>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</si>
  <si>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</si>
  <si>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</si>
  <si>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</si>
  <si>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</si>
  <si>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</si>
  <si>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</si>
  <si>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</si>
  <si>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</si>
  <si>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</si>
  <si>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</si>
  <si>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</si>
  <si>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</si>
  <si>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</si>
  <si>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</si>
  <si>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</si>
  <si>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</si>
  <si>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</si>
  <si>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</si>
  <si>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</si>
  <si>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</si>
  <si>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</si>
  <si>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</si>
  <si>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</si>
  <si>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</si>
  <si>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</si>
  <si>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</si>
  <si>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</si>
  <si>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</si>
  <si>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</si>
  <si>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</si>
  <si>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</si>
  <si>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</si>
  <si>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</si>
  <si>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</si>
  <si>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</si>
  <si>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</si>
  <si>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</si>
  <si>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</si>
  <si>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</si>
  <si>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</si>
  <si>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</si>
  <si>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</si>
  <si>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</si>
  <si>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</si>
  <si>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</si>
  <si>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</si>
  <si>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</si>
  <si>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</si>
  <si>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</si>
  <si>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</si>
  <si>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</si>
  <si>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</si>
  <si>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</si>
  <si>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</si>
  <si>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</si>
  <si>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</si>
  <si>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</si>
  <si>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</si>
  <si>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</si>
  <si>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</si>
  <si>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</si>
  <si>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</si>
  <si>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</si>
  <si>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</si>
  <si>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</si>
  <si>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</si>
  <si>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</si>
  <si>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</si>
  <si>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</si>
  <si>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</si>
  <si>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</si>
  <si>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</si>
  <si>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</si>
  <si>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</si>
  <si>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</si>
  <si>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</si>
  <si>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</si>
  <si>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</si>
  <si>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</si>
  <si>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</si>
  <si>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</si>
  <si>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</si>
  <si>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</si>
  <si>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</si>
  <si>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</si>
  <si>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</si>
  <si>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</si>
  <si>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</si>
  <si>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</si>
  <si>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</si>
  <si>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</si>
  <si>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</si>
  <si>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</si>
  <si>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</si>
  <si>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</si>
  <si>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</si>
  <si>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</si>
  <si>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</si>
  <si>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</si>
  <si>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</si>
  <si>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</si>
  <si>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</si>
  <si>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</si>
  <si>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</si>
  <si>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</si>
  <si>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</si>
  <si>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</si>
  <si>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</si>
  <si>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</si>
  <si>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</si>
  <si>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</si>
  <si>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</si>
  <si>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</si>
  <si>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</si>
  <si>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</si>
  <si>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</si>
  <si>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</si>
  <si>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</si>
  <si>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</si>
  <si>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</si>
  <si>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</si>
  <si>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</si>
  <si>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</si>
  <si>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</si>
  <si>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</si>
  <si>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</si>
  <si>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</si>
  <si>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</si>
  <si>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</si>
  <si>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</si>
  <si>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</si>
  <si>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</si>
  <si>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</si>
  <si>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</si>
  <si>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</si>
  <si>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</si>
  <si>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</si>
  <si>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</si>
  <si>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</si>
  <si>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</si>
  <si>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</si>
  <si>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</si>
  <si>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</si>
  <si>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</si>
  <si>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</si>
  <si>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</si>
  <si>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</si>
  <si>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</si>
  <si>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</si>
  <si>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</si>
  <si>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</si>
  <si>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</si>
  <si>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</si>
  <si>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</si>
  <si>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</si>
  <si>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</si>
  <si>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</si>
  <si>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</si>
  <si>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</si>
  <si>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</si>
  <si>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</si>
  <si>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</si>
  <si>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</si>
  <si>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</si>
  <si>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</si>
  <si>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</si>
  <si>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</si>
  <si>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</si>
  <si>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</si>
  <si>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</si>
  <si>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</si>
  <si>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</si>
  <si>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</si>
  <si>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</si>
  <si>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</si>
  <si>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</si>
  <si>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</si>
  <si>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</si>
  <si>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</si>
  <si>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</si>
  <si>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</si>
  <si>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</si>
  <si>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</si>
  <si>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</si>
  <si>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</si>
  <si>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</si>
  <si>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</si>
  <si>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</si>
  <si>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</si>
  <si>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</si>
  <si>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</si>
  <si>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</si>
  <si>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</si>
  <si>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</si>
  <si>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</si>
  <si>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</si>
  <si>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</si>
  <si>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</si>
  <si>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</si>
  <si>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</si>
  <si>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</si>
  <si>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</si>
  <si>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</si>
  <si>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</si>
  <si>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</si>
  <si>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</si>
  <si>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</si>
  <si>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</si>
  <si>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</si>
  <si>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</si>
  <si>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</si>
  <si>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</si>
  <si>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</si>
  <si>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</si>
  <si>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</si>
  <si>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</si>
  <si>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</si>
  <si>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</si>
  <si>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</si>
  <si>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</si>
  <si>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</si>
  <si>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</si>
  <si>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</si>
  <si>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</si>
  <si>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</si>
  <si>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</si>
  <si>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</si>
  <si>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</si>
  <si>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</si>
  <si>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</si>
  <si>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</si>
  <si>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</si>
  <si>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</si>
  <si>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</si>
  <si>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</si>
  <si>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</si>
  <si>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</si>
  <si>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</si>
  <si>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</si>
  <si>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</si>
  <si>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</si>
  <si>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</si>
  <si>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</si>
  <si>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</si>
  <si>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</si>
  <si>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</si>
  <si>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</si>
  <si>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</si>
  <si>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</si>
  <si>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</si>
  <si>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</si>
  <si>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</si>
  <si>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</si>
  <si>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</si>
  <si>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</si>
  <si>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</si>
  <si>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</si>
  <si>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</si>
  <si>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</si>
  <si>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</si>
  <si>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</si>
  <si>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</si>
  <si>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</si>
  <si>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</si>
  <si>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</si>
  <si>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</si>
  <si>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</si>
  <si>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</si>
  <si>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</si>
  <si>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</si>
  <si>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</si>
  <si>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</si>
  <si>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</si>
  <si>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</si>
  <si>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</si>
  <si>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</si>
  <si>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</si>
  <si>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</si>
  <si>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</si>
  <si>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</si>
  <si>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</si>
  <si>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</si>
  <si>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</si>
  <si>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</si>
  <si>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</si>
  <si>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</si>
  <si>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</si>
  <si>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</si>
  <si>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</si>
  <si>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</si>
  <si>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</si>
  <si>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</si>
  <si>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</si>
  <si>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</si>
  <si>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</si>
  <si>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</si>
  <si>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</si>
  <si>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</si>
  <si>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</si>
  <si>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</si>
  <si>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</si>
  <si>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</si>
  <si>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</si>
  <si>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</si>
  <si>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</si>
  <si>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</si>
  <si>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</si>
  <si>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</si>
  <si>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</si>
  <si>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</si>
  <si>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</si>
  <si>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</si>
  <si>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</si>
  <si>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</si>
  <si>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</si>
  <si>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</si>
  <si>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</si>
  <si>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</si>
  <si>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</si>
  <si>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</si>
  <si>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</si>
  <si>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</si>
  <si>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</si>
  <si>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</si>
  <si>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</si>
  <si>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</si>
  <si>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</si>
  <si>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</si>
  <si>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</si>
  <si>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</si>
  <si>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</si>
  <si>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</si>
  <si>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</si>
  <si>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</si>
  <si>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</si>
  <si>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</si>
  <si>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</si>
  <si>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</si>
  <si>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</si>
  <si>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</si>
  <si>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</si>
  <si>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</si>
  <si>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</si>
  <si>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</si>
  <si>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</si>
  <si>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</si>
  <si>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</si>
  <si>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</si>
  <si>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</si>
  <si>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</si>
  <si>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</si>
  <si>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</si>
  <si>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</si>
  <si>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</si>
  <si>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</si>
  <si>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</si>
  <si>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</si>
  <si>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</si>
  <si>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</si>
  <si>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</si>
  <si>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</si>
  <si>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</si>
  <si>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</si>
  <si>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</si>
  <si>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</si>
  <si>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</si>
  <si>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</si>
  <si>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</si>
  <si>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</si>
  <si>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</si>
  <si>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</si>
  <si>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</si>
  <si>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</si>
  <si>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</si>
  <si>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</si>
  <si>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</si>
  <si>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</si>
  <si>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</si>
  <si>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</si>
  <si>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</si>
  <si>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</si>
  <si>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</si>
  <si>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</si>
  <si>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</si>
  <si>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</si>
  <si>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</si>
  <si>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</si>
  <si>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</si>
  <si>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</si>
  <si>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</si>
  <si>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</si>
  <si>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</si>
  <si>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</si>
  <si>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</si>
  <si>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</si>
  <si>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</si>
  <si>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</si>
  <si>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</si>
  <si>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</si>
  <si>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</si>
  <si>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</si>
  <si>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</si>
  <si>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</si>
  <si>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</si>
  <si>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</si>
  <si>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</si>
  <si>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</si>
  <si>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</si>
  <si>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</si>
  <si>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</si>
  <si>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</si>
  <si>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</si>
  <si>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</si>
  <si>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</si>
  <si>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</si>
  <si>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</si>
  <si>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</si>
  <si>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</si>
  <si>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</si>
  <si>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</si>
  <si>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</si>
  <si>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</si>
  <si>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</si>
  <si>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</si>
  <si>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</si>
  <si>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</si>
  <si>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</si>
  <si>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</si>
  <si>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</si>
  <si>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</si>
  <si>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</si>
  <si>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</si>
  <si>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</si>
  <si>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</si>
  <si>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</si>
  <si>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</si>
  <si>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</si>
  <si>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</si>
  <si>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</si>
  <si>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</si>
  <si>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</si>
  <si>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</si>
  <si>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</si>
  <si>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</si>
  <si>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</si>
  <si>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</si>
  <si>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</si>
  <si>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</si>
  <si>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</si>
  <si>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</si>
  <si>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</si>
  <si>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</si>
  <si>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</si>
  <si>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</si>
  <si>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</si>
  <si>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</si>
  <si>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</si>
  <si>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</si>
  <si>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</si>
  <si>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</si>
  <si>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</si>
  <si>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</si>
  <si>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</si>
  <si>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</si>
  <si>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</si>
  <si>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</si>
  <si>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</si>
  <si>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</si>
  <si>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</si>
  <si>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</si>
  <si>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</si>
  <si>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</si>
  <si>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</si>
  <si>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</si>
  <si>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</si>
  <si>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</si>
  <si>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</si>
  <si>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</si>
  <si>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</si>
  <si>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</si>
  <si>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</si>
  <si>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</si>
  <si>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</si>
  <si>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</si>
  <si>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</si>
  <si>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</si>
  <si>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</si>
  <si>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</si>
  <si>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</si>
  <si>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</si>
  <si>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</si>
  <si>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</si>
  <si>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</si>
  <si>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</si>
  <si>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</si>
  <si>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</si>
  <si>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</si>
  <si>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</si>
  <si>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</si>
  <si>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</si>
  <si>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</si>
  <si>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</si>
  <si>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</si>
  <si>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</si>
  <si>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</si>
  <si>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</si>
  <si>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</si>
  <si>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</si>
  <si>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</si>
  <si>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</si>
  <si>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</si>
  <si>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</si>
  <si>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</si>
  <si>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</si>
  <si>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</si>
  <si>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</si>
  <si>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</si>
  <si>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</si>
  <si>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</si>
  <si>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</si>
  <si>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</si>
  <si>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</si>
  <si>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</si>
  <si>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</si>
  <si>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</si>
  <si>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</si>
  <si>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</si>
  <si>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</si>
  <si>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</si>
  <si>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</si>
  <si>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</si>
  <si>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</si>
  <si>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</si>
  <si>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</si>
  <si>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</si>
  <si>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</si>
  <si>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</si>
  <si>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</si>
  <si>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</si>
  <si>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</si>
  <si>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</si>
  <si>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</si>
  <si>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</si>
  <si>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</si>
  <si>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</si>
  <si>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</si>
  <si>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</si>
  <si>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</si>
  <si>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</si>
  <si>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</si>
  <si>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</si>
  <si>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</si>
  <si>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</si>
  <si>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</si>
  <si>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</si>
  <si>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</si>
  <si>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</si>
  <si>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</si>
  <si>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</si>
  <si>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</si>
  <si>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</si>
  <si>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</si>
  <si>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</si>
  <si>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</si>
  <si>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</si>
  <si>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</si>
  <si>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</si>
  <si>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</si>
  <si>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</si>
  <si>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</si>
  <si>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</si>
  <si>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</si>
  <si>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</si>
  <si>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</si>
  <si>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</si>
  <si>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</si>
  <si>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</si>
  <si>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</si>
  <si>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</si>
  <si>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</si>
  <si>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</si>
  <si>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</si>
  <si>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</si>
  <si>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</si>
  <si>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</si>
  <si>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</si>
  <si>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</si>
  <si>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</si>
  <si>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</si>
  <si>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</si>
  <si>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</si>
  <si>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</si>
  <si>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</si>
  <si>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</si>
  <si>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</si>
  <si>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</si>
  <si>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</si>
  <si>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</si>
  <si>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</si>
  <si>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</si>
  <si>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</si>
  <si>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</si>
  <si>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</si>
  <si>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</si>
  <si>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</si>
  <si>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</si>
  <si>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</si>
  <si>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</si>
  <si>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</si>
  <si>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</si>
  <si>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</si>
  <si>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</si>
  <si>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</si>
  <si>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</si>
  <si>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</si>
  <si>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</si>
  <si>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</si>
  <si>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</si>
  <si>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</si>
  <si>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</si>
  <si>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</si>
  <si>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</si>
  <si>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</si>
  <si>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</si>
  <si>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</si>
  <si>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</si>
  <si>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</si>
  <si>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</si>
  <si>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</si>
  <si>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</si>
  <si>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</si>
  <si>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</si>
  <si>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</si>
  <si>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</si>
  <si>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</si>
  <si>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</si>
  <si>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</si>
  <si>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</si>
  <si>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</si>
  <si>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</si>
  <si>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</si>
  <si>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</si>
  <si>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</si>
  <si>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</si>
  <si>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</si>
  <si>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</si>
  <si>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</si>
  <si>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</si>
  <si>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</si>
  <si>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</si>
  <si>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</si>
  <si>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</si>
  <si>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</si>
  <si>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</si>
  <si>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</si>
  <si>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</si>
  <si>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</si>
  <si>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</si>
  <si>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</si>
  <si>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</si>
  <si>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</si>
  <si>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</si>
  <si>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</si>
  <si>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</si>
  <si>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</si>
  <si>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</si>
  <si>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</si>
  <si>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</si>
  <si>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</si>
  <si>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</si>
  <si>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</si>
  <si>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</si>
  <si>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</si>
  <si>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</si>
  <si>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</si>
  <si>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</si>
  <si>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</si>
  <si>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</si>
  <si>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</si>
  <si>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</si>
  <si>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</si>
  <si>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</si>
  <si>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</si>
  <si>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</si>
  <si>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</si>
  <si>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</si>
  <si>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</si>
  <si>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</si>
  <si>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</si>
  <si>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</si>
  <si>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</si>
  <si>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</si>
  <si>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</si>
  <si>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</si>
  <si>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</si>
  <si>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</si>
  <si>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</si>
  <si>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</si>
  <si>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</si>
  <si>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</si>
  <si>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</si>
  <si>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</si>
  <si>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</si>
  <si>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</si>
  <si>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</si>
  <si>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</si>
  <si>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</si>
  <si>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</si>
  <si>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</si>
  <si>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</si>
  <si>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</si>
  <si>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</si>
  <si>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</si>
  <si>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</si>
  <si>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</si>
  <si>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</si>
  <si>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</si>
  <si>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</si>
  <si>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</si>
  <si>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</si>
  <si>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</si>
  <si>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</si>
  <si>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</si>
  <si>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</si>
  <si>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</si>
  <si>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</si>
  <si>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</si>
  <si>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</si>
  <si>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</si>
  <si>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</si>
  <si>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</si>
  <si>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</si>
  <si>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</si>
  <si>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</si>
  <si>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</si>
  <si>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</si>
  <si>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</si>
  <si>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</si>
  <si>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</si>
  <si>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</si>
  <si>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</si>
  <si>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</si>
  <si>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</si>
  <si>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</si>
  <si>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</si>
  <si>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</si>
  <si>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</si>
  <si>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</si>
  <si>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</si>
  <si>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</si>
  <si>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</si>
  <si>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</si>
  <si>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</si>
  <si>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</si>
  <si>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</si>
  <si>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</si>
  <si>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</si>
  <si>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</si>
  <si>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</si>
  <si>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</si>
  <si>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</si>
  <si>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</si>
  <si>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</si>
  <si>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</si>
  <si>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</si>
  <si>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</si>
  <si>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</si>
  <si>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</si>
  <si>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</si>
  <si>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</si>
  <si>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</si>
  <si>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</si>
  <si>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</si>
  <si>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</si>
  <si>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</si>
  <si>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</si>
  <si>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</si>
  <si>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</si>
  <si>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</si>
  <si>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</si>
  <si>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</si>
  <si>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</si>
  <si>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</si>
  <si>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</si>
  <si>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</si>
  <si>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</si>
  <si>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</si>
  <si>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</si>
  <si>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</si>
  <si>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</si>
  <si>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</si>
  <si>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</si>
  <si>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</si>
  <si>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</si>
  <si>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</si>
  <si>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</si>
  <si>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</si>
  <si>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</si>
  <si>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</si>
  <si>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</si>
  <si>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</si>
  <si>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</si>
  <si>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</si>
  <si>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</si>
  <si>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</si>
  <si>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</si>
  <si>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</si>
  <si>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</si>
  <si>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</si>
  <si>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</si>
  <si>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</si>
  <si>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</si>
  <si>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</si>
  <si>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</si>
  <si>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</si>
  <si>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</si>
  <si>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</si>
  <si>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</si>
  <si>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</si>
  <si>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</si>
  <si>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</si>
  <si>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</si>
  <si>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</si>
  <si>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</si>
  <si>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</si>
  <si>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</si>
  <si>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</si>
  <si>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</si>
  <si>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</si>
  <si>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</si>
  <si>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</si>
  <si>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</si>
  <si>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</si>
  <si>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</si>
  <si>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</si>
  <si>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</si>
  <si>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</si>
  <si>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</si>
  <si>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</si>
  <si>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</si>
  <si>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</si>
  <si>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</si>
  <si>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</si>
  <si>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</si>
  <si>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</si>
  <si>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</si>
  <si>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</si>
  <si>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</si>
  <si>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</si>
  <si>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</si>
  <si>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</si>
  <si>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</si>
  <si>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</si>
  <si>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</si>
  <si>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</si>
  <si>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</si>
  <si>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</si>
  <si>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</si>
  <si>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</si>
  <si>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</si>
  <si>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</si>
  <si>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</si>
  <si>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</si>
  <si>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</si>
  <si>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</si>
  <si>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</si>
  <si>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</si>
  <si>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</si>
  <si>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</si>
  <si>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</si>
  <si>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</si>
  <si>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</si>
  <si>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</si>
  <si>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</si>
  <si>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</si>
  <si>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</si>
  <si>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</si>
  <si>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</si>
  <si>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</si>
  <si>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</si>
  <si>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</si>
  <si>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</si>
  <si>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</si>
  <si>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</si>
  <si>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</si>
  <si>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</si>
  <si>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</si>
  <si>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</si>
  <si>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</si>
  <si>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</si>
  <si>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</si>
  <si>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</si>
  <si>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</si>
  <si>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</si>
  <si>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</si>
  <si>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</si>
  <si>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</si>
  <si>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</si>
  <si>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</si>
  <si>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</si>
  <si>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</si>
  <si>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</si>
  <si>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</si>
  <si>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</si>
  <si>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</si>
  <si>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</si>
  <si>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</si>
  <si>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</si>
  <si>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</si>
  <si>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</si>
  <si>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</si>
  <si>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</si>
  <si>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</si>
  <si>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</si>
  <si>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</si>
  <si>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</si>
  <si>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</si>
  <si>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</si>
  <si>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</si>
  <si>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</si>
  <si>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</si>
  <si>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</si>
  <si>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</si>
  <si>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</si>
  <si>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</si>
  <si>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</si>
  <si>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</si>
  <si>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</si>
  <si>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</si>
  <si>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</si>
  <si>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</si>
  <si>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</si>
  <si>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</si>
  <si>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</si>
  <si>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</si>
  <si>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</si>
  <si>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</si>
  <si>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</si>
  <si>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</si>
  <si>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</si>
  <si>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</si>
  <si>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</si>
  <si>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</si>
  <si>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</si>
  <si>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</si>
  <si>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</si>
  <si>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</si>
  <si>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</si>
  <si>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</si>
  <si>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</si>
  <si>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</si>
  <si>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</si>
  <si>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</si>
  <si>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</si>
  <si>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</si>
  <si>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</si>
  <si>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</si>
  <si>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</si>
  <si>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</si>
  <si>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</si>
  <si>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</si>
  <si>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</si>
  <si>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</si>
  <si>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</si>
  <si>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</si>
  <si>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</si>
  <si>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</si>
  <si>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</si>
  <si>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</si>
  <si>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</si>
  <si>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</si>
  <si>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</si>
  <si>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</si>
  <si>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</si>
  <si>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</si>
  <si>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</si>
  <si>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</si>
  <si>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</si>
  <si>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</si>
  <si>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</si>
  <si>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</si>
  <si>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</si>
  <si>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</si>
  <si>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</si>
  <si>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</si>
  <si>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</si>
  <si>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</si>
  <si>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</si>
  <si>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</si>
  <si>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</si>
  <si>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</si>
  <si>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</si>
  <si>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</si>
  <si>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</si>
  <si>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</si>
  <si>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</si>
  <si>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</si>
  <si>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</si>
  <si>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</si>
  <si>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</si>
  <si>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</si>
  <si>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</si>
  <si>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</si>
  <si>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</si>
  <si>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</si>
  <si>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</si>
  <si>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</si>
  <si>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</si>
  <si>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</si>
  <si>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</si>
  <si>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</si>
  <si>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</si>
  <si>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</si>
  <si>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</si>
  <si>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</si>
  <si>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</si>
  <si>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</si>
  <si>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</si>
  <si>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</si>
  <si>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</si>
  <si>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</si>
  <si>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</si>
  <si>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</si>
  <si>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</si>
  <si>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</si>
  <si>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</si>
  <si>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</si>
  <si>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</si>
  <si>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</si>
  <si>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</si>
  <si>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</si>
  <si>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</si>
  <si>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</si>
  <si>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</si>
  <si>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</si>
  <si>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</si>
  <si>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</si>
  <si>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</si>
  <si>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</si>
  <si>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</si>
  <si>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</si>
  <si>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</si>
  <si>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</si>
  <si>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</si>
  <si>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</si>
  <si>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</si>
  <si>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</si>
  <si>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</si>
  <si>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</si>
  <si>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</si>
  <si>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</si>
  <si>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</si>
  <si>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</si>
  <si>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</si>
  <si>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</si>
  <si>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</si>
  <si>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</si>
  <si>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</si>
  <si>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</si>
  <si>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</si>
  <si>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</si>
  <si>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</si>
  <si>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</si>
  <si>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</si>
  <si>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</si>
  <si>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</si>
  <si>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</si>
  <si>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</si>
  <si>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</si>
  <si>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</si>
  <si>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</si>
  <si>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</si>
  <si>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</si>
  <si>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</si>
  <si>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</si>
  <si>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</si>
  <si>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</si>
  <si>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</si>
  <si>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</si>
  <si>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</si>
  <si>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</si>
  <si>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</si>
  <si>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</si>
  <si>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</si>
  <si>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</si>
  <si>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</si>
  <si>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</si>
  <si>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</si>
  <si>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</si>
  <si>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</si>
  <si>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</si>
  <si>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</si>
  <si>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</si>
  <si>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</si>
  <si>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</si>
  <si>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</si>
  <si>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</si>
  <si>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</si>
  <si>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</si>
  <si>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</si>
  <si>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</si>
  <si>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</si>
  <si>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</si>
  <si>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</si>
  <si>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</si>
  <si>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</si>
  <si>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</si>
  <si>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</si>
  <si>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</si>
  <si>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</si>
  <si>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</si>
  <si>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</si>
  <si>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</si>
  <si>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</si>
  <si>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</si>
  <si>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</si>
  <si>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</si>
  <si>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</si>
  <si>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</si>
  <si>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</si>
  <si>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</si>
  <si>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</si>
  <si>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</si>
  <si>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</si>
  <si>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</si>
  <si>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</si>
  <si>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</si>
  <si>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</si>
  <si>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</si>
  <si>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</si>
  <si>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</si>
  <si>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</si>
  <si>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</si>
  <si>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</si>
  <si>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</si>
  <si>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</si>
  <si>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</si>
  <si>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</si>
  <si>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</si>
  <si>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</si>
  <si>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</si>
  <si>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</si>
  <si>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</si>
  <si>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</si>
  <si>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</si>
  <si>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</si>
  <si>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</si>
  <si>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</si>
  <si>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</si>
  <si>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</si>
  <si>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</si>
  <si>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</si>
  <si>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</si>
  <si>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</si>
  <si>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</si>
  <si>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</si>
  <si>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</si>
  <si>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</si>
  <si>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</si>
  <si>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</si>
  <si>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</si>
  <si>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</si>
  <si>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</si>
  <si>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</si>
  <si>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</si>
  <si>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</si>
  <si>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</si>
  <si>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</si>
  <si>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</si>
  <si>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</si>
  <si>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</si>
  <si>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</si>
  <si>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</si>
  <si>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</si>
  <si>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</si>
  <si>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</si>
  <si>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</si>
  <si>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</si>
  <si>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</si>
  <si>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</si>
  <si>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</si>
  <si>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</si>
  <si>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</si>
  <si>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</si>
  <si>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</si>
  <si>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</si>
  <si>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</si>
  <si>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</si>
  <si>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</si>
  <si>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</si>
  <si>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</si>
  <si>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</si>
  <si>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</si>
  <si>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</si>
  <si>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</si>
  <si>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</si>
  <si>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</si>
  <si>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</si>
  <si>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</si>
  <si>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</si>
  <si>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</si>
  <si>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</si>
  <si>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</si>
  <si>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</si>
  <si>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</si>
  <si>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</si>
  <si>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</si>
  <si>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</si>
  <si>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</si>
  <si>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</si>
  <si>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</si>
  <si>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</si>
  <si>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</si>
  <si>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</si>
  <si>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</si>
  <si>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</si>
  <si>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</si>
  <si>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</si>
  <si>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</si>
  <si>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</si>
  <si>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</si>
  <si>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</si>
  <si>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</si>
  <si>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</si>
  <si>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</si>
  <si>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</si>
  <si>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</si>
  <si>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</si>
  <si>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</si>
  <si>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</si>
  <si>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</si>
  <si>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</si>
  <si>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</si>
  <si>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</si>
  <si>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</si>
  <si>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</si>
  <si>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</si>
  <si>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</si>
  <si>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</si>
  <si>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</si>
  <si>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</si>
  <si>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</si>
  <si>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</si>
  <si>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</si>
  <si>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</si>
  <si>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</si>
  <si>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</si>
  <si>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</si>
  <si>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</si>
  <si>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</si>
  <si>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</si>
  <si>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</si>
  <si>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</si>
  <si>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</si>
  <si>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</si>
  <si>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</si>
  <si>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</si>
  <si>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</si>
  <si>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</si>
  <si>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</si>
  <si>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</si>
  <si>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</si>
  <si>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</si>
  <si>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</si>
  <si>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</si>
  <si>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</si>
  <si>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</si>
  <si>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</si>
  <si>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</si>
  <si>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</si>
  <si>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</si>
  <si>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</si>
  <si>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</si>
  <si>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</si>
  <si>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</si>
  <si>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</si>
  <si>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</si>
  <si>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</si>
  <si>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</si>
  <si>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</si>
  <si>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</si>
  <si>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</si>
  <si>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</si>
  <si>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</si>
  <si>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</si>
  <si>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</si>
  <si>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</si>
  <si>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</si>
  <si>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</si>
  <si>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</si>
  <si>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</si>
  <si>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</si>
  <si>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</si>
  <si>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</si>
  <si>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</si>
  <si>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</si>
  <si>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</si>
  <si>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</si>
  <si>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</si>
  <si>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</si>
  <si>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</si>
  <si>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</si>
  <si>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</si>
  <si>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</si>
  <si>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</si>
  <si>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</si>
  <si>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</si>
  <si>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</si>
  <si>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</si>
  <si>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</si>
  <si>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</si>
  <si>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</si>
  <si>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</si>
  <si>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</si>
  <si>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</si>
  <si>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</si>
  <si>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</si>
  <si>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</si>
  <si>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</si>
  <si>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</si>
  <si>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</si>
  <si>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</si>
  <si>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</si>
  <si>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</si>
  <si>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</si>
  <si>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</si>
  <si>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</si>
  <si>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</si>
  <si>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</si>
  <si>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</si>
  <si>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</si>
  <si>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</si>
  <si>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</si>
  <si>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</si>
  <si>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</si>
  <si>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</si>
  <si>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</si>
  <si>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</si>
  <si>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</si>
  <si>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</si>
  <si>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</si>
  <si>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</si>
  <si>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</si>
  <si>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</si>
  <si>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</si>
  <si>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</si>
  <si>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</si>
  <si>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</si>
  <si>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</si>
  <si>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</si>
  <si>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</si>
  <si>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</si>
  <si>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</si>
  <si>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</si>
  <si>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</si>
  <si>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</si>
  <si>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</si>
  <si>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</si>
  <si>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</si>
  <si>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</si>
  <si>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</si>
  <si>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</si>
  <si>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</si>
  <si>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</si>
  <si>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</si>
  <si>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</si>
  <si>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</si>
  <si>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</si>
  <si>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</si>
  <si>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</si>
  <si>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</si>
  <si>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</si>
  <si>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</si>
  <si>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</si>
  <si>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</si>
  <si>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</si>
  <si>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</si>
  <si>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</si>
  <si>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</si>
  <si>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</si>
  <si>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</si>
  <si>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</si>
  <si>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</si>
  <si>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</si>
  <si>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</si>
  <si>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</si>
  <si>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</si>
  <si>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</si>
  <si>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</si>
  <si>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</si>
  <si>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</si>
  <si>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</si>
  <si>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</si>
  <si>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</si>
  <si>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</si>
  <si>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</si>
  <si>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</si>
  <si>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</si>
  <si>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</si>
  <si>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</si>
  <si>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</si>
  <si>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</si>
  <si>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</si>
  <si>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</si>
  <si>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</si>
  <si>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</si>
  <si>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</si>
  <si>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</si>
  <si>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</si>
  <si>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</si>
  <si>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</si>
  <si>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</si>
  <si>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</si>
  <si>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</si>
  <si>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</si>
  <si>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</si>
  <si>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</si>
  <si>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</si>
  <si>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</si>
  <si>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</si>
  <si>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</si>
  <si>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</si>
  <si>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</si>
  <si>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</si>
  <si>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</si>
  <si>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</si>
  <si>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</si>
  <si>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</si>
  <si>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</si>
  <si>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</si>
  <si>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</si>
  <si>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</si>
  <si>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</si>
  <si>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</si>
  <si>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</si>
  <si>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</si>
  <si>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</si>
  <si>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</si>
  <si>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</si>
  <si>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</si>
  <si>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</si>
  <si>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</si>
  <si>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</si>
  <si>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</si>
  <si>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</si>
  <si>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</si>
  <si>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</si>
  <si>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</si>
  <si>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</si>
  <si>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</si>
  <si>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</si>
  <si>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</si>
  <si>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</si>
  <si>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</si>
  <si>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</si>
  <si>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</si>
  <si>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</si>
  <si>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</si>
  <si>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</si>
  <si>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</si>
  <si>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</si>
  <si>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</si>
  <si>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</si>
  <si>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</si>
  <si>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</si>
  <si>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</si>
  <si>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</si>
  <si>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</si>
  <si>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</si>
  <si>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</si>
  <si>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</si>
  <si>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</si>
  <si>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</si>
  <si>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</si>
  <si>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</si>
  <si>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</si>
  <si>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</si>
  <si>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</si>
  <si>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</si>
  <si>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</si>
  <si>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</si>
  <si>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</si>
  <si>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</si>
  <si>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</si>
  <si>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</si>
  <si>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</si>
  <si>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</si>
  <si>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</si>
  <si>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</si>
  <si>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</si>
  <si>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</si>
  <si>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</si>
  <si>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</si>
  <si>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</si>
  <si>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</si>
  <si>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</si>
  <si>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</si>
  <si>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</si>
  <si>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</si>
  <si>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</si>
  <si>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</si>
  <si>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</si>
  <si>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</si>
  <si>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</si>
  <si>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</si>
  <si>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</si>
  <si>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</si>
  <si>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</si>
  <si>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</si>
  <si>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</si>
  <si>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</si>
  <si>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</si>
  <si>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</si>
  <si>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</si>
  <si>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</si>
  <si>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</si>
  <si>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</si>
  <si>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</si>
  <si>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</si>
  <si>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</si>
  <si>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</si>
  <si>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</si>
  <si>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</si>
  <si>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</si>
  <si>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</si>
  <si>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</si>
  <si>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</si>
  <si>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</si>
  <si>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</si>
  <si>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</si>
  <si>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</si>
  <si>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</si>
  <si>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</si>
  <si>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</si>
  <si>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</si>
  <si>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</si>
  <si>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</si>
  <si>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</si>
  <si>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</si>
  <si>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</si>
  <si>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</si>
  <si>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</si>
  <si>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</si>
  <si>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</si>
  <si>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</si>
  <si>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</si>
  <si>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</si>
  <si>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</si>
  <si>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</si>
  <si>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</si>
  <si>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</si>
  <si>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</si>
  <si>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</si>
  <si>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</si>
  <si>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</si>
  <si>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</si>
  <si>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</si>
  <si>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</si>
  <si>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</si>
  <si>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</si>
  <si>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</si>
  <si>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</si>
  <si>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</si>
  <si>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</si>
  <si>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</si>
  <si>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</si>
  <si>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</si>
  <si>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</si>
  <si>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</si>
  <si>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</si>
  <si>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</si>
  <si>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</si>
  <si>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</si>
  <si>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</si>
  <si>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</si>
  <si>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</si>
  <si>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</si>
  <si>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</si>
  <si>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</si>
  <si>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</si>
  <si>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</si>
  <si>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</si>
  <si>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</si>
  <si>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</si>
  <si>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</si>
  <si>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</si>
  <si>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</si>
  <si>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</si>
  <si>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</si>
  <si>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</si>
  <si>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</si>
  <si>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</si>
  <si>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</si>
  <si>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</si>
  <si>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</si>
  <si>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</si>
  <si>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</si>
  <si>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</si>
  <si>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</si>
  <si>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</si>
  <si>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</si>
  <si>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</si>
  <si>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</si>
  <si>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</si>
  <si>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</si>
  <si>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</si>
  <si>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</si>
  <si>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</si>
  <si>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</si>
  <si>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</si>
  <si>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</si>
  <si>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</si>
  <si>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</si>
  <si>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</si>
  <si>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</si>
  <si>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</si>
  <si>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</si>
  <si>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</si>
  <si>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</si>
  <si>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</si>
  <si>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</si>
  <si>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</si>
  <si>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</si>
  <si>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</si>
  <si>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</si>
  <si>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</si>
  <si>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</si>
  <si>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</si>
  <si>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</si>
  <si>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</si>
  <si>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</si>
  <si>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</si>
  <si>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</si>
  <si>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</si>
  <si>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</si>
  <si>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</si>
  <si>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</si>
  <si>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</si>
  <si>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</si>
  <si>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</si>
  <si>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</si>
  <si>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</si>
  <si>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</si>
  <si>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</si>
  <si>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</si>
  <si>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</si>
  <si>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</si>
  <si>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</si>
  <si>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</si>
  <si>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</si>
  <si>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</si>
  <si>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</si>
  <si>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</si>
  <si>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</si>
  <si>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</si>
  <si>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</si>
  <si>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</si>
  <si>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</si>
  <si>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</si>
  <si>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</si>
  <si>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</si>
  <si>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</si>
  <si>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</si>
  <si>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</si>
  <si>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</si>
  <si>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</si>
  <si>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</si>
  <si>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</si>
  <si>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</si>
  <si>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</si>
  <si>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</si>
  <si>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</si>
  <si>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</si>
  <si>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</si>
  <si>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</si>
  <si>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</si>
  <si>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</si>
  <si>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</si>
  <si>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</si>
  <si>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</si>
  <si>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</si>
  <si>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</si>
  <si>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</si>
  <si>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</si>
  <si>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</si>
  <si>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</si>
  <si>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</si>
  <si>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</si>
  <si>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</si>
  <si>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</si>
  <si>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</si>
  <si>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</si>
  <si>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</si>
  <si>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</si>
  <si>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</si>
  <si>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</si>
  <si>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</si>
  <si>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</si>
  <si>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</si>
  <si>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</si>
  <si>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</si>
  <si>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</si>
  <si>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</si>
  <si>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</si>
  <si>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</si>
  <si>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</si>
  <si>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</si>
  <si>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</si>
  <si>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</si>
  <si>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</si>
  <si>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</si>
  <si>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</si>
  <si>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</si>
  <si>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</si>
  <si>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</si>
  <si>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</si>
  <si>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</si>
  <si>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</si>
  <si>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</si>
  <si>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</si>
  <si>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</si>
  <si>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</si>
  <si>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</si>
  <si>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</si>
  <si>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</si>
  <si>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</si>
  <si>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</si>
  <si>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</si>
  <si>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</si>
  <si>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</si>
  <si>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</si>
  <si>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</si>
  <si>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</si>
  <si>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</si>
  <si>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</si>
  <si>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</si>
  <si>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</si>
  <si>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</si>
  <si>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</si>
  <si>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</si>
  <si>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</si>
  <si>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</si>
  <si>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</si>
  <si>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</si>
  <si>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</si>
  <si>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</si>
  <si>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</si>
  <si>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</si>
  <si>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</si>
  <si>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</si>
  <si>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</si>
  <si>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</si>
  <si>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</si>
  <si>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</si>
  <si>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</si>
  <si>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</si>
  <si>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</si>
  <si>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</si>
  <si>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</si>
  <si>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</si>
  <si>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</si>
  <si>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</si>
  <si>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</si>
  <si>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</si>
  <si>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</si>
  <si>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</si>
  <si>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</si>
  <si>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</si>
  <si>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</si>
  <si>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</si>
  <si>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</si>
  <si>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</si>
  <si>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</si>
  <si>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</si>
  <si>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</si>
  <si>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</si>
  <si>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</si>
  <si>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</si>
  <si>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</si>
  <si>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</si>
  <si>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</si>
  <si>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</si>
  <si>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</si>
  <si>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</si>
  <si>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</si>
  <si>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</si>
  <si>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</si>
  <si>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</si>
  <si>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</si>
  <si>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</si>
  <si>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</si>
  <si>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</si>
  <si>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</si>
  <si>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</si>
  <si>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</si>
  <si>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</si>
  <si>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</si>
  <si>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</si>
  <si>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</si>
  <si>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</si>
  <si>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</si>
  <si>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</si>
  <si>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</si>
  <si>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</si>
  <si>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</si>
  <si>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</si>
  <si>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</si>
  <si>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</si>
  <si>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</si>
  <si>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</si>
  <si>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</si>
  <si>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</si>
  <si>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</si>
  <si>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</si>
  <si>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</si>
  <si>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</si>
  <si>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</si>
  <si>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</si>
  <si>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</si>
  <si>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</si>
  <si>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</si>
  <si>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</si>
  <si>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</si>
  <si>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</si>
  <si>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</si>
  <si>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</si>
  <si>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</si>
  <si>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</si>
  <si>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</si>
  <si>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</si>
  <si>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</si>
  <si>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</si>
  <si>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</si>
  <si>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</si>
  <si>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</si>
  <si>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</si>
  <si>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</si>
  <si>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</si>
  <si>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</si>
  <si>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</si>
  <si>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</si>
  <si>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</si>
  <si>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</si>
  <si>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</si>
  <si>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</si>
  <si>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</si>
  <si>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</si>
  <si>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</si>
  <si>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</si>
  <si>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</si>
  <si>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</si>
  <si>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</si>
  <si>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</si>
  <si>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</si>
  <si>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</si>
  <si>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</si>
  <si>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</si>
  <si>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</si>
  <si>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</si>
  <si>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</si>
  <si>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</si>
  <si>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</si>
  <si>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</si>
  <si>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</si>
  <si>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</si>
  <si>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</si>
  <si>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</si>
  <si>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</si>
  <si>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</si>
  <si>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</si>
  <si>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</si>
  <si>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</si>
  <si>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</si>
  <si>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</si>
  <si>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</si>
  <si>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</si>
  <si>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</si>
  <si>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</si>
  <si>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</si>
  <si>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</si>
  <si>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</si>
  <si>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</si>
  <si>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</si>
  <si>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</si>
  <si>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</si>
  <si>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</si>
  <si>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</si>
  <si>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</si>
  <si>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</si>
  <si>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</si>
  <si>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</si>
  <si>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</si>
  <si>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</si>
  <si>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</si>
  <si>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</si>
  <si>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</si>
  <si>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</si>
  <si>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</si>
  <si>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</si>
  <si>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</si>
  <si>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</si>
  <si>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</si>
  <si>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</si>
  <si>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</si>
  <si>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</si>
  <si>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</si>
  <si>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</si>
  <si>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</si>
  <si>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</si>
  <si>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</si>
  <si>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</si>
  <si>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</si>
  <si>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</si>
  <si>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</si>
  <si>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</si>
  <si>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</si>
  <si>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</si>
  <si>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</si>
  <si>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</si>
  <si>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</si>
  <si>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</si>
  <si>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</si>
  <si>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</si>
  <si>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</si>
  <si>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</si>
  <si>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</si>
  <si>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</si>
  <si>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</si>
  <si>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</si>
  <si>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</si>
  <si>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</si>
  <si>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</si>
  <si>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</si>
  <si>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</si>
  <si>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</si>
  <si>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</si>
  <si>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</si>
  <si>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</si>
  <si>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</si>
  <si>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</si>
  <si>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</si>
  <si>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</si>
  <si>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</si>
  <si>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</si>
  <si>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</si>
  <si>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</si>
  <si>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</si>
  <si>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</si>
  <si>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</si>
  <si>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</si>
  <si>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</si>
  <si>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</si>
  <si>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</si>
  <si>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</si>
  <si>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</si>
  <si>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</si>
  <si>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</si>
  <si>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</si>
  <si>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</si>
  <si>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</si>
  <si>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</si>
  <si>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</si>
  <si>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</si>
  <si>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</si>
  <si>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</si>
  <si>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</si>
  <si>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</si>
  <si>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</si>
  <si>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</si>
  <si>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</si>
  <si>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</si>
  <si>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</si>
  <si>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</si>
  <si>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</si>
  <si>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</si>
  <si>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</si>
  <si>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</si>
  <si>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</si>
  <si>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</si>
  <si>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</si>
  <si>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</si>
  <si>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</si>
  <si>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</si>
  <si>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</si>
  <si>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</si>
  <si>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</si>
  <si>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</si>
  <si>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</si>
  <si>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</si>
  <si>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</si>
  <si>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</si>
  <si>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</si>
  <si>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</si>
  <si>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</si>
  <si>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</si>
  <si>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</si>
  <si>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</si>
  <si>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</si>
  <si>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</si>
  <si>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</si>
  <si>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</si>
  <si>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</si>
  <si>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</si>
  <si>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</si>
  <si>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</si>
  <si>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</si>
  <si>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</si>
  <si>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</si>
  <si>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</si>
  <si>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</si>
  <si>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</si>
  <si>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</si>
  <si>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</si>
  <si>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</si>
  <si>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</si>
  <si>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</si>
  <si>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</si>
  <si>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</si>
  <si>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</si>
  <si>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</si>
  <si>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</si>
  <si>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</si>
  <si>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</si>
  <si>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</si>
  <si>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</si>
  <si>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</si>
  <si>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</si>
  <si>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</si>
  <si>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</si>
  <si>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</si>
  <si>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</si>
  <si>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</si>
  <si>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</si>
  <si>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</si>
  <si>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</si>
  <si>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</si>
  <si>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</si>
  <si>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</si>
  <si>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</si>
  <si>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</si>
  <si>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</si>
  <si>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</si>
  <si>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</si>
  <si>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</si>
  <si>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</si>
  <si>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</si>
  <si>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</si>
  <si>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</si>
  <si>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</si>
  <si>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</si>
  <si>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</si>
  <si>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</si>
  <si>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</si>
  <si>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</si>
  <si>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</si>
  <si>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</si>
  <si>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</si>
  <si>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</si>
  <si>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</si>
  <si>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</si>
  <si>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</si>
  <si>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</si>
  <si>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</si>
  <si>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</si>
  <si>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</si>
  <si>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</si>
  <si>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</si>
  <si>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</si>
  <si>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</si>
  <si>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</si>
  <si>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</si>
  <si>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</si>
  <si>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</si>
  <si>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</si>
  <si>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</si>
  <si>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</si>
  <si>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</si>
  <si>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</si>
  <si>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</si>
  <si>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</si>
  <si>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</si>
  <si>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</si>
  <si>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</si>
  <si>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</si>
  <si>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</si>
  <si>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</si>
  <si>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</si>
  <si>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</si>
  <si>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</si>
  <si>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</si>
  <si>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</si>
  <si>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</si>
  <si>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</si>
  <si>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</si>
  <si>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</si>
  <si>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</si>
  <si>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</si>
  <si>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</si>
  <si>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</si>
  <si>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</si>
  <si>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</si>
  <si>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</si>
  <si>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</si>
  <si>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</si>
  <si>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</si>
  <si>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</si>
  <si>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</si>
  <si>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</si>
  <si>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</si>
  <si>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</si>
  <si>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</si>
  <si>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</si>
  <si>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</si>
  <si>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</si>
  <si>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</si>
  <si>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</si>
  <si>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</si>
  <si>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</si>
  <si>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</si>
  <si>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</si>
  <si>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</si>
  <si>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</si>
  <si>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</si>
  <si>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</si>
  <si>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</si>
  <si>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</si>
  <si>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</si>
  <si>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</si>
  <si>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</si>
  <si>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</si>
  <si>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</si>
  <si>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</si>
  <si>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</si>
  <si>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</si>
  <si>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</si>
  <si>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</si>
  <si>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</si>
  <si>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</si>
  <si>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</si>
  <si>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</si>
  <si>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</si>
  <si>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</si>
  <si>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</si>
  <si>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</si>
  <si>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</si>
  <si>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</si>
  <si>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</si>
  <si>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</si>
  <si>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</si>
  <si>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</si>
  <si>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</si>
  <si>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</si>
  <si>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</si>
  <si>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</si>
  <si>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</si>
  <si>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</si>
  <si>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</si>
  <si>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</si>
  <si>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</si>
  <si>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</si>
  <si>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</si>
  <si>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</si>
  <si>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</si>
  <si>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</si>
  <si>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</si>
  <si>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</si>
  <si>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</si>
  <si>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</si>
  <si>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</si>
  <si>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</si>
  <si>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</si>
  <si>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</si>
  <si>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</si>
  <si>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</si>
  <si>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</si>
  <si>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</si>
  <si>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</si>
  <si>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</si>
  <si>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</si>
  <si>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</si>
  <si>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</si>
  <si>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</si>
  <si>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</si>
  <si>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</si>
  <si>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</si>
  <si>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</si>
  <si>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</si>
  <si>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</si>
  <si>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</si>
  <si>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</si>
  <si>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</si>
  <si>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</si>
  <si>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</si>
  <si>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</si>
  <si>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</si>
  <si>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</si>
  <si>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</si>
  <si>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</si>
  <si>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</si>
  <si>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</si>
  <si>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</si>
  <si>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</si>
  <si>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</si>
  <si>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</si>
  <si>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</si>
  <si>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</si>
  <si>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</si>
  <si>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</si>
  <si>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</si>
  <si>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</si>
  <si>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</si>
  <si>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</si>
  <si>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</si>
  <si>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</si>
  <si>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</si>
  <si>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</si>
  <si>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</si>
  <si>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</si>
  <si>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</si>
  <si>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</si>
  <si>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</si>
  <si>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</si>
  <si>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</si>
  <si>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</si>
  <si>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</si>
  <si>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</si>
  <si>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</si>
  <si>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</si>
  <si>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</si>
  <si>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</si>
  <si>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</si>
  <si>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</si>
  <si>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</si>
  <si>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</si>
  <si>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</si>
  <si>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</si>
  <si>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</si>
  <si>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</si>
  <si>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</si>
  <si>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</si>
  <si>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</si>
  <si>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</si>
  <si>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</si>
  <si>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</si>
  <si>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</si>
  <si>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</si>
  <si>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</si>
  <si>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</si>
  <si>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</si>
  <si>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</si>
  <si>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</si>
  <si>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</si>
  <si>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</si>
  <si>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</si>
  <si>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</si>
  <si>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</si>
  <si>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</si>
  <si>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</si>
  <si>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</si>
  <si>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</si>
  <si>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</si>
  <si>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</si>
  <si>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</si>
  <si>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</si>
  <si>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</si>
  <si>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</si>
  <si>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</si>
  <si>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</si>
  <si>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</si>
  <si>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</si>
  <si>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</si>
  <si>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</si>
  <si>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</si>
  <si>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</si>
  <si>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</si>
  <si>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</si>
  <si>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</si>
  <si>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</si>
  <si>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</si>
  <si>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</si>
  <si>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</si>
  <si>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</si>
  <si>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</si>
  <si>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</si>
  <si>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</si>
  <si>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</si>
  <si>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</si>
  <si>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</si>
  <si>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</si>
  <si>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</si>
  <si>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</si>
  <si>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</si>
  <si>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</si>
  <si>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</si>
  <si>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</si>
  <si>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</si>
  <si>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</si>
  <si>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</si>
  <si>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</si>
  <si>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</si>
  <si>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</si>
  <si>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</si>
  <si>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</si>
  <si>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</si>
  <si>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</si>
  <si>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</si>
  <si>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</si>
  <si>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</si>
  <si>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</si>
  <si>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</si>
  <si>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</si>
  <si>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</si>
  <si>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</si>
  <si>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</si>
  <si>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</si>
  <si>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</si>
  <si>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</si>
  <si>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</si>
  <si>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</si>
  <si>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</si>
  <si>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</si>
  <si>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</si>
  <si>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</si>
  <si>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</si>
  <si>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</si>
  <si>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</si>
  <si>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</si>
  <si>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</si>
  <si>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</si>
  <si>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</si>
  <si>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</si>
  <si>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</si>
  <si>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</si>
  <si>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</si>
  <si>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</si>
  <si>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</si>
  <si>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</si>
  <si>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</si>
  <si>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</si>
  <si>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</si>
  <si>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</si>
  <si>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</si>
  <si>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</si>
  <si>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</si>
  <si>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</si>
  <si>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</si>
  <si>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</si>
  <si>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</si>
  <si>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</si>
  <si>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</si>
  <si>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</si>
  <si>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</si>
  <si>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</si>
  <si>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</si>
  <si>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</si>
  <si>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</si>
  <si>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</si>
  <si>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</si>
  <si>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</si>
  <si>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</si>
  <si>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</si>
  <si>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</si>
  <si>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</si>
  <si>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</si>
  <si>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</si>
  <si>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</si>
  <si>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</si>
  <si>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</si>
  <si>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</si>
  <si>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</si>
  <si>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</si>
  <si>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</si>
  <si>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</si>
  <si>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</si>
  <si>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</si>
  <si>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</si>
  <si>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</si>
  <si>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</si>
  <si>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</si>
  <si>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</si>
  <si>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</si>
  <si>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</si>
  <si>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</si>
  <si>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</si>
  <si>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</si>
  <si>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</si>
  <si>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</si>
  <si>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</si>
  <si>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</si>
  <si>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</si>
  <si>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</si>
  <si>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</si>
  <si>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</si>
  <si>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</si>
  <si>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</si>
  <si>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</si>
  <si>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</si>
  <si>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</si>
  <si>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</si>
  <si>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</si>
  <si>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</si>
  <si>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</si>
  <si>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</si>
  <si>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</si>
  <si>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</si>
  <si>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</si>
  <si>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</si>
  <si>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</si>
  <si>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</si>
  <si>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</si>
  <si>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</si>
  <si>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</si>
  <si>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</si>
  <si>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</si>
  <si>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</si>
  <si>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</si>
  <si>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</si>
  <si>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</si>
  <si>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</si>
  <si>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</si>
  <si>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</si>
  <si>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</si>
  <si>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</si>
  <si>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</si>
  <si>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</si>
  <si>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</si>
  <si>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</si>
  <si>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</si>
  <si>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</si>
  <si>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</si>
  <si>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</si>
  <si>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</si>
  <si>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</si>
  <si>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</si>
  <si>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</si>
  <si>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</si>
  <si>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</si>
  <si>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</si>
  <si>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</si>
  <si>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</si>
  <si>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</si>
  <si>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</si>
  <si>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</si>
  <si>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</si>
  <si>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</si>
  <si>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</si>
  <si>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</si>
  <si>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</si>
  <si>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</si>
  <si>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</si>
  <si>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</si>
  <si>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</si>
  <si>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</si>
  <si>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</si>
  <si>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</si>
  <si>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</si>
  <si>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</si>
  <si>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</si>
  <si>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</si>
  <si>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</si>
  <si>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</si>
  <si>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</si>
  <si>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</si>
  <si>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</si>
  <si>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</si>
  <si>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</si>
  <si>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</si>
  <si>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</si>
  <si>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</si>
  <si>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</si>
  <si>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</si>
  <si>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</si>
  <si>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</si>
  <si>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</si>
  <si>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</si>
  <si>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</si>
  <si>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</si>
  <si>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</si>
  <si>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</si>
  <si>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</si>
  <si>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</si>
  <si>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</si>
  <si>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</si>
  <si>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</si>
  <si>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</si>
  <si>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</si>
  <si>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</si>
  <si>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</si>
  <si>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</si>
  <si>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</si>
  <si>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</si>
  <si>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</si>
  <si>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</si>
  <si>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</si>
  <si>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</si>
  <si>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</si>
  <si>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</si>
  <si>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</si>
  <si>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</si>
  <si>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</si>
  <si>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</si>
  <si>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</si>
  <si>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</si>
  <si>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</si>
  <si>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</si>
  <si>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</si>
  <si>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</si>
  <si>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</si>
  <si>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</si>
  <si>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</si>
  <si>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</si>
  <si>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</si>
  <si>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</si>
  <si>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</si>
  <si>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</si>
  <si>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</si>
  <si>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</si>
  <si>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</si>
  <si>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</si>
  <si>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</si>
  <si>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</si>
  <si>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</si>
  <si>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</si>
  <si>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</si>
  <si>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</si>
  <si>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</si>
  <si>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</si>
  <si>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</si>
  <si>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</si>
  <si>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</si>
  <si>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</si>
  <si>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</si>
  <si>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</si>
  <si>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</si>
  <si>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</si>
  <si>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</si>
  <si>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</si>
  <si>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</si>
  <si>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</si>
  <si>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</si>
  <si>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</si>
  <si>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</si>
  <si>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</si>
  <si>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</si>
  <si>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</si>
  <si>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</si>
  <si>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</si>
  <si>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</si>
  <si>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</si>
  <si>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</si>
  <si>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</si>
  <si>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</si>
  <si>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</si>
  <si>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</si>
  <si>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</si>
  <si>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</si>
  <si>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</si>
  <si>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</si>
  <si>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</si>
  <si>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</si>
  <si>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</si>
  <si>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</si>
  <si>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</si>
  <si>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</si>
  <si>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</si>
  <si>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</si>
  <si>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</si>
  <si>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</si>
  <si>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</si>
  <si>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</si>
  <si>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</si>
  <si>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</si>
  <si>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</si>
  <si>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</si>
  <si>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</si>
  <si>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</si>
  <si>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</si>
  <si>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</si>
  <si>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</si>
  <si>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</si>
  <si>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</si>
  <si>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</si>
  <si>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</si>
  <si>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</si>
  <si>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</si>
  <si>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</si>
  <si>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</si>
  <si>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</si>
  <si>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</si>
  <si>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</si>
  <si>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</si>
  <si>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</si>
  <si>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</si>
  <si>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</si>
  <si>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</si>
  <si>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</si>
  <si>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</si>
  <si>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</si>
  <si>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</si>
  <si>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</si>
  <si>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</si>
  <si>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</si>
  <si>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</si>
  <si>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</si>
  <si>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</si>
  <si>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</si>
  <si>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</si>
  <si>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</si>
  <si>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</si>
  <si>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</si>
  <si>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</si>
  <si>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</si>
  <si>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</si>
  <si>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</si>
  <si>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</si>
  <si>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</si>
  <si>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</si>
  <si>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</si>
  <si>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</si>
  <si>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</si>
  <si>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</si>
  <si>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</si>
  <si>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</si>
  <si>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</si>
  <si>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</si>
  <si>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</si>
  <si>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</si>
  <si>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</si>
  <si>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</si>
  <si>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</si>
  <si>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</si>
  <si>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</si>
  <si>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</si>
  <si>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</si>
  <si>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</si>
  <si>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</si>
  <si>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</si>
  <si>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</si>
  <si>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</si>
  <si>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</si>
  <si>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</si>
  <si>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</si>
  <si>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</si>
  <si>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</si>
  <si>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</si>
  <si>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</si>
  <si>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</si>
  <si>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</si>
  <si>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</si>
  <si>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</si>
  <si>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</si>
  <si>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</si>
  <si>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</si>
  <si>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</si>
  <si>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</si>
  <si>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</si>
  <si>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</si>
  <si>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</si>
  <si>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</si>
  <si>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</si>
  <si>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</si>
  <si>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</si>
  <si>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</si>
  <si>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</si>
  <si>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</si>
  <si>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</si>
  <si>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</si>
  <si>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</si>
  <si>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</si>
  <si>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</si>
  <si>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</si>
  <si>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</si>
  <si>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</si>
  <si>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</si>
  <si>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</si>
  <si>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</si>
  <si>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</si>
  <si>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</si>
  <si>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</si>
  <si>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</si>
  <si>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</si>
  <si>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</si>
  <si>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</si>
  <si>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</si>
  <si>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</si>
  <si>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</si>
  <si>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</si>
  <si>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</si>
  <si>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</si>
  <si>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</si>
  <si>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</si>
  <si>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</si>
  <si>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</si>
  <si>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</si>
  <si>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</si>
  <si>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</si>
  <si>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</si>
  <si>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</si>
  <si>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</si>
  <si>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</si>
  <si>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</si>
  <si>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</si>
  <si>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</si>
  <si>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</si>
  <si>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</si>
  <si>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</si>
  <si>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</si>
  <si>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</si>
  <si>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</si>
  <si>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</si>
  <si>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</si>
  <si>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</si>
  <si>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</si>
  <si>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</si>
  <si>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</si>
  <si>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</si>
  <si>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</si>
  <si>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</si>
  <si>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</si>
  <si>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</si>
  <si>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</si>
  <si>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</si>
  <si>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</si>
  <si>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</si>
  <si>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</si>
  <si>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</si>
  <si>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</si>
  <si>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</si>
  <si>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</si>
  <si>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</si>
  <si>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</si>
  <si>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</si>
  <si>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</si>
  <si>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</si>
  <si>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</si>
  <si>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</si>
  <si>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</si>
  <si>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</si>
  <si>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</si>
  <si>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</si>
  <si>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</si>
  <si>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</si>
  <si>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</si>
  <si>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</si>
  <si>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</si>
  <si>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</si>
  <si>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</si>
  <si>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</si>
  <si>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</si>
  <si>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</si>
  <si>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</si>
  <si>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</si>
  <si>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</si>
  <si>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</si>
  <si>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</si>
  <si>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</si>
  <si>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</si>
  <si>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</si>
  <si>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</si>
  <si>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</si>
  <si>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</si>
  <si>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</si>
  <si>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</si>
  <si>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</si>
  <si>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</si>
  <si>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</si>
  <si>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</si>
  <si>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</si>
  <si>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</si>
  <si>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</si>
  <si>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</si>
  <si>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</si>
  <si>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</si>
  <si>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</si>
  <si>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</si>
  <si>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</si>
  <si>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</si>
  <si>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</si>
  <si>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</si>
  <si>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</si>
  <si>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</si>
  <si>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</si>
  <si>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</si>
  <si>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</si>
  <si>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</si>
  <si>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</si>
  <si>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</si>
  <si>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</si>
  <si>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</si>
  <si>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</si>
  <si>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</si>
  <si>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</si>
  <si>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</si>
  <si>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</si>
  <si>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</si>
  <si>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</si>
  <si>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</si>
  <si>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</si>
  <si>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</si>
  <si>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</si>
  <si>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</si>
  <si>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</si>
  <si>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</si>
  <si>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</si>
  <si>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</si>
  <si>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</si>
  <si>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</si>
  <si>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</si>
  <si>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</si>
  <si>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</si>
  <si>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</si>
  <si>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</si>
  <si>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</si>
  <si>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</si>
  <si>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</si>
  <si>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</si>
  <si>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</si>
  <si>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</si>
  <si>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</si>
  <si>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</si>
  <si>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</si>
  <si>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</si>
  <si>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</si>
  <si>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</si>
  <si>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</si>
  <si>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</si>
  <si>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</si>
  <si>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</si>
  <si>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</si>
  <si>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</si>
  <si>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</si>
  <si>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</si>
  <si>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</si>
  <si>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</si>
  <si>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</si>
  <si>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</si>
  <si>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</si>
  <si>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</si>
  <si>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</si>
  <si>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</si>
  <si>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</si>
  <si>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</si>
  <si>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</si>
  <si>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</si>
  <si>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</si>
  <si>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</si>
  <si>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</si>
  <si>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</si>
  <si>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</si>
  <si>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</si>
  <si>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</si>
  <si>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</si>
  <si>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</si>
  <si>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</si>
  <si>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</si>
  <si>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</si>
  <si>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</si>
  <si>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</si>
  <si>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</si>
  <si>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</si>
  <si>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</si>
  <si>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</si>
  <si>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</si>
  <si>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</si>
  <si>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</si>
  <si>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</si>
  <si>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</si>
  <si>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</si>
  <si>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</si>
  <si>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</si>
  <si>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</si>
  <si>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</si>
  <si>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</si>
  <si>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</si>
  <si>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</si>
  <si>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</si>
  <si>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</si>
  <si>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</si>
  <si>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</si>
  <si>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</si>
  <si>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</si>
  <si>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</si>
  <si>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</si>
  <si>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</si>
  <si>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</si>
  <si>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</si>
  <si>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</si>
  <si>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</si>
  <si>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</si>
  <si>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</si>
  <si>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</si>
  <si>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</si>
  <si>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</si>
  <si>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</si>
  <si>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</si>
  <si>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</si>
  <si>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</si>
  <si>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</si>
  <si>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</si>
  <si>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</si>
  <si>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</si>
  <si>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</si>
  <si>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</si>
  <si>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</si>
  <si>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</si>
  <si>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</si>
  <si>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</si>
  <si>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</si>
  <si>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</si>
  <si>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</si>
  <si>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</si>
  <si>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</si>
  <si>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</si>
  <si>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</si>
  <si>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</si>
  <si>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</si>
  <si>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</si>
  <si>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</si>
  <si>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</si>
  <si>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</si>
  <si>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</si>
  <si>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</si>
  <si>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</si>
  <si>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</si>
  <si>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</si>
  <si>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</si>
  <si>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</si>
  <si>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</si>
  <si>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</si>
  <si>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</si>
  <si>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</si>
  <si>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</si>
  <si>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</si>
  <si>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</si>
  <si>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</si>
  <si>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</si>
  <si>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</si>
  <si>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</si>
  <si>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</si>
  <si>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</si>
  <si>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</si>
  <si>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</si>
  <si>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</si>
  <si>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</si>
  <si>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</si>
  <si>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</si>
  <si>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</si>
  <si>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</si>
  <si>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</si>
  <si>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</si>
  <si>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</si>
  <si>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</si>
  <si>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</si>
  <si>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</si>
  <si>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</si>
  <si>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</si>
  <si>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</si>
  <si>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</si>
  <si>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</si>
  <si>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</si>
  <si>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</si>
  <si>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</si>
  <si>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</si>
  <si>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</si>
  <si>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</si>
  <si>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</si>
  <si>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</si>
  <si>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</si>
  <si>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</si>
  <si>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</si>
  <si>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</si>
  <si>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</si>
  <si>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</si>
  <si>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</si>
  <si>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</si>
  <si>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</si>
  <si>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</si>
  <si>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</si>
  <si>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</si>
  <si>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</si>
  <si>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</si>
  <si>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</si>
  <si>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</si>
  <si>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</si>
  <si>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</si>
  <si>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</si>
  <si>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</si>
  <si>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</si>
  <si>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</si>
  <si>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</si>
  <si>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</si>
  <si>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</si>
  <si>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</si>
  <si>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</si>
  <si>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</si>
  <si>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</si>
  <si>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</si>
  <si>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</si>
  <si>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</si>
  <si>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</si>
  <si>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</si>
  <si>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</si>
  <si>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</si>
  <si>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</si>
  <si>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</si>
  <si>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</si>
  <si>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</si>
  <si>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</si>
  <si>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</si>
  <si>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</si>
  <si>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</si>
  <si>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</si>
  <si>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</si>
  <si>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</si>
  <si>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</si>
  <si>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</si>
  <si>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</si>
  <si>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</si>
  <si>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</si>
  <si>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</si>
  <si>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</si>
  <si>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</si>
  <si>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</si>
  <si>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</si>
  <si>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</si>
  <si>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</si>
  <si>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</si>
  <si>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</si>
  <si>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</si>
  <si>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</si>
  <si>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</si>
  <si>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</si>
  <si>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</si>
  <si>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</si>
  <si>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</si>
  <si>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</si>
  <si>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</si>
  <si>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</si>
  <si>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</si>
  <si>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</si>
  <si>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</si>
  <si>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</si>
  <si>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</si>
  <si>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</si>
  <si>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</si>
  <si>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</si>
  <si>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</si>
  <si>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</si>
  <si>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</si>
  <si>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</si>
  <si>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</si>
  <si>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</si>
  <si>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</si>
  <si>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</si>
  <si>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</si>
  <si>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</si>
  <si>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</si>
  <si>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</si>
  <si>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</si>
  <si>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</si>
  <si>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</si>
  <si>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</si>
  <si>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</si>
  <si>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</si>
  <si>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</si>
  <si>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</si>
  <si>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</si>
  <si>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</si>
  <si>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</si>
  <si>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</si>
  <si>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</si>
  <si>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</si>
  <si>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</si>
  <si>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</si>
  <si>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</si>
  <si>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</si>
  <si>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</si>
  <si>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</si>
  <si>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</si>
  <si>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</si>
  <si>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</si>
  <si>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</si>
  <si>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</si>
  <si>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</si>
  <si>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</si>
  <si>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</si>
  <si>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</si>
  <si>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</si>
  <si>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</si>
  <si>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</si>
  <si>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</si>
  <si>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</si>
  <si>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</si>
  <si>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</si>
  <si>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</si>
  <si>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</si>
  <si>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</si>
  <si>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</si>
  <si>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</si>
  <si>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</si>
  <si>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</si>
  <si>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</si>
  <si>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</si>
  <si>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</si>
  <si>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</si>
  <si>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</si>
  <si>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</si>
  <si>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</si>
  <si>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</si>
  <si>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</si>
  <si>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</si>
  <si>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</si>
  <si>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</si>
  <si>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</si>
  <si>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</si>
  <si>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</si>
  <si>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</si>
  <si>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</si>
  <si>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</si>
  <si>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</si>
  <si>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</si>
  <si>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</si>
  <si>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</si>
  <si>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</si>
  <si>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</si>
  <si>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</si>
  <si>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</si>
  <si>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</si>
  <si>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</si>
  <si>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</si>
  <si>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</si>
  <si>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</si>
  <si>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</si>
  <si>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</si>
  <si>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</si>
  <si>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</si>
  <si>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</si>
  <si>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</si>
  <si>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</si>
  <si>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</si>
  <si>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</si>
  <si>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</si>
  <si>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</si>
  <si>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</si>
  <si>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</si>
  <si>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</si>
  <si>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</si>
  <si>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</si>
  <si>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</si>
  <si>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</si>
  <si>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</si>
  <si>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</si>
  <si>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</si>
  <si>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</si>
  <si>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</si>
  <si>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</si>
  <si>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</si>
  <si>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</si>
  <si>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</si>
  <si>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</si>
  <si>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</si>
  <si>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</si>
  <si>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</si>
  <si>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</si>
  <si>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</si>
  <si>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</si>
  <si>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</si>
  <si>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</si>
  <si>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</si>
  <si>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</si>
  <si>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</si>
  <si>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</si>
  <si>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</si>
  <si>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</si>
  <si>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</si>
  <si>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</si>
  <si>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</si>
  <si>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</si>
  <si>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</si>
  <si>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</si>
  <si>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</si>
  <si>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</si>
  <si>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</si>
  <si>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</si>
  <si>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</si>
  <si>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</si>
  <si>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</si>
  <si>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</si>
  <si>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</si>
  <si>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</si>
  <si>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</si>
  <si>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</si>
  <si>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</si>
  <si>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</si>
  <si>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</si>
  <si>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</si>
  <si>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</si>
  <si>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</si>
  <si>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</si>
  <si>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</si>
  <si>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</si>
  <si>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</si>
  <si>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</si>
  <si>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</si>
  <si>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</si>
  <si>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</si>
  <si>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</si>
  <si>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</si>
  <si>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</si>
  <si>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</si>
  <si>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</si>
  <si>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</si>
  <si>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</si>
  <si>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</si>
  <si>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</si>
  <si>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</si>
  <si>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</si>
  <si>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</si>
  <si>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</si>
  <si>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</si>
  <si>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</si>
  <si>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</si>
  <si>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</si>
  <si>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</si>
  <si>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</si>
  <si>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</si>
  <si>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</si>
  <si>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</si>
  <si>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</si>
  <si>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</si>
  <si>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</si>
  <si>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</si>
  <si>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</si>
  <si>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</si>
  <si>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</si>
  <si>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</si>
  <si>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</si>
  <si>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</si>
  <si>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</si>
  <si>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</si>
  <si>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</si>
  <si>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</si>
  <si>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</si>
  <si>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</si>
  <si>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</si>
  <si>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</si>
  <si>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</si>
  <si>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</si>
  <si>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</si>
  <si>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</si>
  <si>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</si>
  <si>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</si>
  <si>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</si>
  <si>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</si>
  <si>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</si>
  <si>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</si>
  <si>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</si>
  <si>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</si>
  <si>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</si>
  <si>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</si>
  <si>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</si>
  <si>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</si>
  <si>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</si>
  <si>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</si>
  <si>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</si>
  <si>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</si>
  <si>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</si>
  <si>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</si>
  <si>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</si>
  <si>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</si>
  <si>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</si>
  <si>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</si>
  <si>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</si>
  <si>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</si>
  <si>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</si>
  <si>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</si>
  <si>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</si>
  <si>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</si>
  <si>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</si>
  <si>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</si>
  <si>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</si>
  <si>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</si>
  <si>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</si>
  <si>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</si>
  <si>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</si>
  <si>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</si>
  <si>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</si>
  <si>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</si>
  <si>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</si>
  <si>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</si>
  <si>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</si>
  <si>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</si>
  <si>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</si>
  <si>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</si>
  <si>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</si>
  <si>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</si>
  <si>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</si>
  <si>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</si>
  <si>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</si>
  <si>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</si>
  <si>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</si>
  <si>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</si>
  <si>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</si>
  <si>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</si>
  <si>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</si>
  <si>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</si>
  <si>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</si>
  <si>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</si>
  <si>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</si>
  <si>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</si>
  <si>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</si>
  <si>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</si>
  <si>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</si>
  <si>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</si>
  <si>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</si>
  <si>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</si>
  <si>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</si>
  <si>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</si>
  <si>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</si>
  <si>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</si>
  <si>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</si>
  <si>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</si>
  <si>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</si>
  <si>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</si>
  <si>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</si>
  <si>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</si>
  <si>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</si>
  <si>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</si>
  <si>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</si>
  <si>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</si>
  <si>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</si>
  <si>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</si>
  <si>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</si>
  <si>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</si>
  <si>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</si>
  <si>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</si>
  <si>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</si>
  <si>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</si>
  <si>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</si>
  <si>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</si>
  <si>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</si>
  <si>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</si>
  <si>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</si>
  <si>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</si>
  <si>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</si>
  <si>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</si>
  <si>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</si>
  <si>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</si>
  <si>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</si>
  <si>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</si>
  <si>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</si>
  <si>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</si>
  <si>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</si>
  <si>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</si>
  <si>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</si>
  <si>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</si>
  <si>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</si>
  <si>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</si>
  <si>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</si>
  <si>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</si>
  <si>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</si>
  <si>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</si>
  <si>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</si>
  <si>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</si>
  <si>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</si>
  <si>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</si>
  <si>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</si>
  <si>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</si>
  <si>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</si>
  <si>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</si>
  <si>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</si>
  <si>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</si>
  <si>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</si>
  <si>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</si>
  <si>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</si>
  <si>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</si>
  <si>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</si>
  <si>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</si>
  <si>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</si>
  <si>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</si>
  <si>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</si>
  <si>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</si>
  <si>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</si>
  <si>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</si>
  <si>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</si>
  <si>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</si>
  <si>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</si>
  <si>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</si>
  <si>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</si>
  <si>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</si>
  <si>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</si>
  <si>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</si>
  <si>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</si>
  <si>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</si>
  <si>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</si>
  <si>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</si>
  <si>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</si>
  <si>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</si>
  <si>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</si>
  <si>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</si>
  <si>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</si>
  <si>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</si>
  <si>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</si>
  <si>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</si>
  <si>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</si>
  <si>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</si>
  <si>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</si>
  <si>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</si>
  <si>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</si>
  <si>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</si>
  <si>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</si>
  <si>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</si>
  <si>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</si>
  <si>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</si>
  <si>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</si>
  <si>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</si>
  <si>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</si>
  <si>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</si>
  <si>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</si>
  <si>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</si>
  <si>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</si>
  <si>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</si>
  <si>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</si>
  <si>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</si>
  <si>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</si>
  <si>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</si>
  <si>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</si>
  <si>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</si>
  <si>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</si>
  <si>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</si>
  <si>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</si>
  <si>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</si>
  <si>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</si>
  <si>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</si>
  <si>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</si>
  <si>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</si>
  <si>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</si>
  <si>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</si>
  <si>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</si>
  <si>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</si>
  <si>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</si>
  <si>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</si>
  <si>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</si>
  <si>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</si>
  <si>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</si>
  <si>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</si>
  <si>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</si>
  <si>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</si>
  <si>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</si>
  <si>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</si>
  <si>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</si>
  <si>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</si>
  <si>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</si>
  <si>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</si>
  <si>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</si>
  <si>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</si>
  <si>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</si>
  <si>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</si>
  <si>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</si>
  <si>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</si>
  <si>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</si>
  <si>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</si>
  <si>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</si>
  <si>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</si>
  <si>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</si>
  <si>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</si>
  <si>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</si>
  <si>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</si>
  <si>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</si>
  <si>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</si>
  <si>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</si>
  <si>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</si>
  <si>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</si>
  <si>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</si>
  <si>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</si>
  <si>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</si>
  <si>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</si>
  <si>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</si>
  <si>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</si>
  <si>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</si>
  <si>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</si>
  <si>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</si>
  <si>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</si>
  <si>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</si>
  <si>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</si>
  <si>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</si>
  <si>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</si>
  <si>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</si>
  <si>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</si>
  <si>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</si>
  <si>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</si>
  <si>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</si>
  <si>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</si>
  <si>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</si>
  <si>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</si>
  <si>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</si>
  <si>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</si>
  <si>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</si>
  <si>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</si>
  <si>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</si>
  <si>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</si>
  <si>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</si>
  <si>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</si>
  <si>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</si>
  <si>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</si>
  <si>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</si>
  <si>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</si>
  <si>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</si>
  <si>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</si>
  <si>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</si>
  <si>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</si>
  <si>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</si>
  <si>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</si>
  <si>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</si>
  <si>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</si>
  <si>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</si>
  <si>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</si>
  <si>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</si>
  <si>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</si>
  <si>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</si>
  <si>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</si>
  <si>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</si>
  <si>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</si>
  <si>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</si>
  <si>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</si>
  <si>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</si>
  <si>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</si>
  <si>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</si>
  <si>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</si>
  <si>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</si>
  <si>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</si>
  <si>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</si>
  <si>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</si>
  <si>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</si>
  <si>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</si>
  <si>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</si>
  <si>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</si>
  <si>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</si>
  <si>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</si>
  <si>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</si>
  <si>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</si>
  <si>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</si>
  <si>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</si>
  <si>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</si>
  <si>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</si>
  <si>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</si>
  <si>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</si>
  <si>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</si>
  <si>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</si>
  <si>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</si>
  <si>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</si>
  <si>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</si>
  <si>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</si>
  <si>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</si>
  <si>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</si>
  <si>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</si>
  <si>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</si>
  <si>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</si>
  <si>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</si>
  <si>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</si>
  <si>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</si>
  <si>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</si>
  <si>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</si>
  <si>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</si>
  <si>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</si>
  <si>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</si>
  <si>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</si>
  <si>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</si>
  <si>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</si>
  <si>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</si>
  <si>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</si>
  <si>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</si>
  <si>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</si>
  <si>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</si>
  <si>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</si>
  <si>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</si>
  <si>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</si>
  <si>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</si>
  <si>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</si>
  <si>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</si>
  <si>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</si>
  <si>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</si>
  <si>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</si>
  <si>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</si>
  <si>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</si>
  <si>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</si>
  <si>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</si>
  <si>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</si>
  <si>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</si>
  <si>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</si>
  <si>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</si>
  <si>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</si>
  <si>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</si>
  <si>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</si>
  <si>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</si>
  <si>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</si>
  <si>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</si>
  <si>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</si>
  <si>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</si>
  <si>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</si>
  <si>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</si>
  <si>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</si>
  <si>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</si>
  <si>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</si>
  <si>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</si>
  <si>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</si>
  <si>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</si>
  <si>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</si>
  <si>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</si>
  <si>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</si>
  <si>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</si>
  <si>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</si>
  <si>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</si>
  <si>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</si>
  <si>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</si>
  <si>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</si>
  <si>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</si>
  <si>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</si>
  <si>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</si>
  <si>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</si>
  <si>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</si>
  <si>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</si>
  <si>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</si>
  <si>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</si>
  <si>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</si>
  <si>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</si>
  <si>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</si>
  <si>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</si>
  <si>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</si>
  <si>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</si>
  <si>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</si>
  <si>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</si>
  <si>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</si>
  <si>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</si>
  <si>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</si>
  <si>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</si>
  <si>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</si>
  <si>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</si>
  <si>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</si>
  <si>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</si>
  <si>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</si>
  <si>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</si>
  <si>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</si>
  <si>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</si>
  <si>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</si>
  <si>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</si>
  <si>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</si>
  <si>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</si>
  <si>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</si>
  <si>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</si>
  <si>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</si>
  <si>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</si>
  <si>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</si>
  <si>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</si>
  <si>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</si>
  <si>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</si>
  <si>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</si>
  <si>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</si>
  <si>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</si>
  <si>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</si>
  <si>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</si>
  <si>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</si>
  <si>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</si>
  <si>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</si>
  <si>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</si>
  <si>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</si>
  <si>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</si>
  <si>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</si>
  <si>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</si>
  <si>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</si>
  <si>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</si>
  <si>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</si>
  <si>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</si>
  <si>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</si>
  <si>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</si>
  <si>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</si>
  <si>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</si>
  <si>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</si>
  <si>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</si>
  <si>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</si>
  <si>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</si>
  <si>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</si>
  <si>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</si>
  <si>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</si>
  <si>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</si>
  <si>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</si>
  <si>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</si>
  <si>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</si>
  <si>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</si>
  <si>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</si>
  <si>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</si>
  <si>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</si>
  <si>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</si>
  <si>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</si>
  <si>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</si>
  <si>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</si>
  <si>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</si>
  <si>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</si>
  <si>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</si>
  <si>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</si>
  <si>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</si>
  <si>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</si>
  <si>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</si>
  <si>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</si>
  <si>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</si>
  <si>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</si>
  <si>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</si>
  <si>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</si>
  <si>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</si>
  <si>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</si>
  <si>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</si>
  <si>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</si>
  <si>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</si>
  <si>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</si>
  <si>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</si>
  <si>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</si>
  <si>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</si>
  <si>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</si>
  <si>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</si>
  <si>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</si>
  <si>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</si>
  <si>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</si>
  <si>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</si>
  <si>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</si>
  <si>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</si>
  <si>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</si>
  <si>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</si>
  <si>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</si>
  <si>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</si>
  <si>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</si>
  <si>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</si>
  <si>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</si>
  <si>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</si>
  <si>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</si>
  <si>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</si>
  <si>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</si>
  <si>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</si>
  <si>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</si>
  <si>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</si>
  <si>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</si>
  <si>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</si>
  <si>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</si>
  <si>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</si>
  <si>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</si>
  <si>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</si>
  <si>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</si>
  <si>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</si>
  <si>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</si>
  <si>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</si>
  <si>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</si>
  <si>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</si>
  <si>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</si>
  <si>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</si>
  <si>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</si>
  <si>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</si>
  <si>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</si>
  <si>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</si>
  <si>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</si>
  <si>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</si>
  <si>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</si>
  <si>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</si>
  <si>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</si>
  <si>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</si>
  <si>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</si>
  <si>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</si>
  <si>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</si>
  <si>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</si>
  <si>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</si>
  <si>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</si>
  <si>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</si>
  <si>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</si>
  <si>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</si>
  <si>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</si>
  <si>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</si>
  <si>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</si>
  <si>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</si>
  <si>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</si>
  <si>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</si>
  <si>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</si>
  <si>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</si>
  <si>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</si>
  <si>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</si>
  <si>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</si>
  <si>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</si>
  <si>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</si>
  <si>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</si>
  <si>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</si>
  <si>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</si>
  <si>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</si>
  <si>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</si>
  <si>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</si>
  <si>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</si>
  <si>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</si>
  <si>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</si>
  <si>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</si>
  <si>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</si>
  <si>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</si>
  <si>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</si>
  <si>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</si>
  <si>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</si>
  <si>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</si>
  <si>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</si>
  <si>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</si>
  <si>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</si>
  <si>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</si>
  <si>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</si>
  <si>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</si>
  <si>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</si>
  <si>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</si>
  <si>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</si>
  <si>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</si>
  <si>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</si>
  <si>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</si>
  <si>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</si>
  <si>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</si>
  <si>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</si>
  <si>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</si>
  <si>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</si>
  <si>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</si>
  <si>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</si>
  <si>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</si>
  <si>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</si>
  <si>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</si>
  <si>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</si>
  <si>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</si>
  <si>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</si>
  <si>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</si>
  <si>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</si>
  <si>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</si>
  <si>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</si>
  <si>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</si>
  <si>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</si>
  <si>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</si>
  <si>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</si>
  <si>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</si>
  <si>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</si>
  <si>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</si>
  <si>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</si>
  <si>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</si>
  <si>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</si>
  <si>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</si>
  <si>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</si>
  <si>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</si>
  <si>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</si>
  <si>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</si>
  <si>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</si>
  <si>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</si>
  <si>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</si>
  <si>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</si>
  <si>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</si>
  <si>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</si>
  <si>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</si>
  <si>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</si>
  <si>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</si>
  <si>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</si>
  <si>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</si>
  <si>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</si>
  <si>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</si>
  <si>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</si>
  <si>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</si>
  <si>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</si>
  <si>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</si>
  <si>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</si>
  <si>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</si>
  <si>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</si>
  <si>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</si>
  <si>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</si>
  <si>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</si>
  <si>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</si>
  <si>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</si>
  <si>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</si>
  <si>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</si>
  <si>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</si>
  <si>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</si>
  <si>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</si>
  <si>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</si>
  <si>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</si>
  <si>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</si>
  <si>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</si>
  <si>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</si>
  <si>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</si>
  <si>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</si>
  <si>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</si>
  <si>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</si>
  <si>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</si>
  <si>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</si>
  <si>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</si>
  <si>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</si>
  <si>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</si>
  <si>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</si>
  <si>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</si>
  <si>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</si>
  <si>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</si>
  <si>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</si>
  <si>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</si>
  <si>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</si>
  <si>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</si>
  <si>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</si>
  <si>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</si>
  <si>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</si>
  <si>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</si>
  <si>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</si>
  <si>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</si>
  <si>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</si>
  <si>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</si>
  <si>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</si>
  <si>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</si>
  <si>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</si>
  <si>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</si>
  <si>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</si>
  <si>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</si>
  <si>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</si>
  <si>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</si>
  <si>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</si>
  <si>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</si>
  <si>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</si>
  <si>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</si>
  <si>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</si>
  <si>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</si>
  <si>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</si>
  <si>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</si>
  <si>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</si>
  <si>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</si>
  <si>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</si>
  <si>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</si>
  <si>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</si>
  <si>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</si>
  <si>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</si>
  <si>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</si>
  <si>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</si>
  <si>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</si>
  <si>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</si>
  <si>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</si>
  <si>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</si>
  <si>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</si>
  <si>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</si>
  <si>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</si>
  <si>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</si>
  <si>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</si>
  <si>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</si>
  <si>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</si>
  <si>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</si>
  <si>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</si>
  <si>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</si>
  <si>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</si>
  <si>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</si>
  <si>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</si>
  <si>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</si>
  <si>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</si>
  <si>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</si>
  <si>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</si>
  <si>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</si>
  <si>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</si>
  <si>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</si>
  <si>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</si>
  <si>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</si>
  <si>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</si>
  <si>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</si>
  <si>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</si>
  <si>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</si>
  <si>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</si>
  <si>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</si>
  <si>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</si>
  <si>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</si>
  <si>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</si>
  <si>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</si>
  <si>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</si>
  <si>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</si>
  <si>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</si>
  <si>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</si>
  <si>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</si>
  <si>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</si>
  <si>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</si>
  <si>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</si>
  <si>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</si>
  <si>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</si>
  <si>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</si>
  <si>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</si>
  <si>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</si>
  <si>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</si>
  <si>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</si>
  <si>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</si>
  <si>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</si>
  <si>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</si>
  <si>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</si>
  <si>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</si>
  <si>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</si>
  <si>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</si>
  <si>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</si>
  <si>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</si>
  <si>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</si>
  <si>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</si>
  <si>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</si>
  <si>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</si>
  <si>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</si>
  <si>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</si>
  <si>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</si>
  <si>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</si>
  <si>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</si>
  <si>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</si>
  <si>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</si>
  <si>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</si>
  <si>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</si>
  <si>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</si>
  <si>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</si>
  <si>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</si>
  <si>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</si>
  <si>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</si>
  <si>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</si>
  <si>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</si>
  <si>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</si>
  <si>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</si>
  <si>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</si>
  <si>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</si>
  <si>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</si>
  <si>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</si>
  <si>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</si>
  <si>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</si>
  <si>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</si>
  <si>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</si>
  <si>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</si>
  <si>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</si>
  <si>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</si>
  <si>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</si>
  <si>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</si>
  <si>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</si>
  <si>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</si>
  <si>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</si>
  <si>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</si>
  <si>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</si>
  <si>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</si>
  <si>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</si>
  <si>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</si>
  <si>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</si>
  <si>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</si>
  <si>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</si>
  <si>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</si>
  <si>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</si>
  <si>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</si>
  <si>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</si>
  <si>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</si>
  <si>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</si>
  <si>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</si>
  <si>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</si>
  <si>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</si>
  <si>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</si>
  <si>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</si>
  <si>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</si>
  <si>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</si>
  <si>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</si>
  <si>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</si>
  <si>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</si>
  <si>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</si>
  <si>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</si>
  <si>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</si>
  <si>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</si>
  <si>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</si>
  <si>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</si>
  <si>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</si>
  <si>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</si>
  <si>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</si>
  <si>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</si>
  <si>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</si>
  <si>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</si>
  <si>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</si>
  <si>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</si>
  <si>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</si>
  <si>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</si>
  <si>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</si>
  <si>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</si>
  <si>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</si>
  <si>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</si>
  <si>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</si>
  <si>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</si>
  <si>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</si>
  <si>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</si>
  <si>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</si>
  <si>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</si>
  <si>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</si>
  <si>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</si>
  <si>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</si>
  <si>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</si>
  <si>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</si>
  <si>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</si>
  <si>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</si>
  <si>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</si>
  <si>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</si>
  <si>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</si>
  <si>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</si>
  <si>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</si>
  <si>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</si>
  <si>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</si>
  <si>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</si>
  <si>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</si>
  <si>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</si>
  <si>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</si>
  <si>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</si>
  <si>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</si>
  <si>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</si>
  <si>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</si>
  <si>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</si>
  <si>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</si>
  <si>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</si>
  <si>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</si>
  <si>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</si>
  <si>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</si>
  <si>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</si>
  <si>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</si>
  <si>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</si>
  <si>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</si>
  <si>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</si>
  <si>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</si>
  <si>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</si>
  <si>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</si>
  <si>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</si>
  <si>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</si>
  <si>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</si>
  <si>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</si>
  <si>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</si>
  <si>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</si>
  <si>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</si>
  <si>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</si>
  <si>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</si>
  <si>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</si>
  <si>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</si>
  <si>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</si>
  <si>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</si>
  <si>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</si>
  <si>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</si>
  <si>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</si>
  <si>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</si>
  <si>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</si>
  <si>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</si>
  <si>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</si>
  <si>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</si>
  <si>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</si>
  <si>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</si>
  <si>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</si>
  <si>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</si>
  <si>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</si>
  <si>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</si>
  <si>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</si>
  <si>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</si>
  <si>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</si>
  <si>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</si>
  <si>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</si>
  <si>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</si>
  <si>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</si>
  <si>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</si>
  <si>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</si>
  <si>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</si>
  <si>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</si>
  <si>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</si>
  <si>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</si>
  <si>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</si>
  <si>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</si>
  <si>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</si>
  <si>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</si>
  <si>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</si>
  <si>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</si>
  <si>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</si>
  <si>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</si>
  <si>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</si>
  <si>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</si>
  <si>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</si>
  <si>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</si>
  <si>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</si>
  <si>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</si>
  <si>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</si>
  <si>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</si>
  <si>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</si>
  <si>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</si>
  <si>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</si>
  <si>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</si>
  <si>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</si>
  <si>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</si>
  <si>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</si>
  <si>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</si>
  <si>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</si>
  <si>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</si>
  <si>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</si>
  <si>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</si>
  <si>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</si>
  <si>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</si>
  <si>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</si>
  <si>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</si>
  <si>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</si>
  <si>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</si>
  <si>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</si>
  <si>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</si>
  <si>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</si>
  <si>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</si>
  <si>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</si>
  <si>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</si>
  <si>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</si>
  <si>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</si>
  <si>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</si>
  <si>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</si>
  <si>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</si>
  <si>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</si>
  <si>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</si>
  <si>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</si>
  <si>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</si>
  <si>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</si>
  <si>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</si>
  <si>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</si>
  <si>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</si>
  <si>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</si>
  <si>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</si>
  <si>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</si>
  <si>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</si>
  <si>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</si>
  <si>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</si>
  <si>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</si>
  <si>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</si>
  <si>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</si>
  <si>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</si>
  <si>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</si>
  <si>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</si>
  <si>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</si>
  <si>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</si>
  <si>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</si>
  <si>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</si>
  <si>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</si>
  <si>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</si>
  <si>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</si>
  <si>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</si>
  <si>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</si>
  <si>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</si>
  <si>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</si>
  <si>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</si>
  <si>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</si>
  <si>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</si>
  <si>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</si>
  <si>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</si>
  <si>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</si>
  <si>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</si>
  <si>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</si>
  <si>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</si>
  <si>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</si>
  <si>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</si>
  <si>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</si>
  <si>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</si>
  <si>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</si>
  <si>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</si>
  <si>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</si>
  <si>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</si>
  <si>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</si>
  <si>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</si>
  <si>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</si>
  <si>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</si>
  <si>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</si>
  <si>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</si>
  <si>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</si>
  <si>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</si>
  <si>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</si>
  <si>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</si>
  <si>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</si>
  <si>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</si>
  <si>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</si>
  <si>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</si>
  <si>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</si>
  <si>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</si>
  <si>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</si>
  <si>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</si>
  <si>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</si>
  <si>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</si>
  <si>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</si>
  <si>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</si>
  <si>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</si>
  <si>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</si>
  <si>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</si>
  <si>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</si>
  <si>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</si>
  <si>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</si>
  <si>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</si>
  <si>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</si>
  <si>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</si>
  <si>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</si>
  <si>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</si>
  <si>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</si>
  <si>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</si>
  <si>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</si>
  <si>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</si>
  <si>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</si>
  <si>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</si>
  <si>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</si>
  <si>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</si>
  <si>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</si>
  <si>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</si>
  <si>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</si>
  <si>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</si>
  <si>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</si>
  <si>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</si>
  <si>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</si>
  <si>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</si>
  <si>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</si>
  <si>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</si>
  <si>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</si>
  <si>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</si>
  <si>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</si>
  <si>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</si>
  <si>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</si>
  <si>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</si>
  <si>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</si>
  <si>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</si>
  <si>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</si>
  <si>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</si>
  <si>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</si>
  <si>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</si>
  <si>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</si>
  <si>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</si>
  <si>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</si>
  <si>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</si>
  <si>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</si>
  <si>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</si>
  <si>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</si>
  <si>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</si>
  <si>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</si>
  <si>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</si>
  <si>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</si>
  <si>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</si>
  <si>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</si>
  <si>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</si>
  <si>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</si>
  <si>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</si>
  <si>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</si>
  <si>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</si>
  <si>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</si>
  <si>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</si>
  <si>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</si>
  <si>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</si>
  <si>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</si>
  <si>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</si>
  <si>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</si>
  <si>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</si>
  <si>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</si>
  <si>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</si>
  <si>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</si>
  <si>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</si>
  <si>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</si>
  <si>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</si>
  <si>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</si>
  <si>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</si>
  <si>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</si>
  <si>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</si>
  <si>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</si>
  <si>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</si>
  <si>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</si>
  <si>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</si>
  <si>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</si>
  <si>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</si>
  <si>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</si>
  <si>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</si>
  <si>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</si>
  <si>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</si>
  <si>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</si>
  <si>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</si>
  <si>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</si>
  <si>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</si>
  <si>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</si>
  <si>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</si>
  <si>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</si>
  <si>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</si>
  <si>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</si>
  <si>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</si>
  <si>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</si>
  <si>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</si>
  <si>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</si>
  <si>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</si>
  <si>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</si>
  <si>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</si>
  <si>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</si>
  <si>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</si>
  <si>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</si>
  <si>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</si>
  <si>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</si>
  <si>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</si>
  <si>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</si>
  <si>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</si>
  <si>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</si>
  <si>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</si>
  <si>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</si>
  <si>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</si>
  <si>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</si>
  <si>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</si>
  <si>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</si>
  <si>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</si>
  <si>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</si>
  <si>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</si>
  <si>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</si>
  <si>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</si>
  <si>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</si>
  <si>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</si>
  <si>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</si>
  <si>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</si>
  <si>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</si>
  <si>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</si>
  <si>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</si>
  <si>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</si>
  <si>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</si>
  <si>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</si>
  <si>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</si>
  <si>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</si>
  <si>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</si>
  <si>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</si>
  <si>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</si>
  <si>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</si>
  <si>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</si>
  <si>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</si>
  <si>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</si>
  <si>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</si>
  <si>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</si>
  <si>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</si>
  <si>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</si>
  <si>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</si>
  <si>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</si>
  <si>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</si>
  <si>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</si>
  <si>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</si>
  <si>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</si>
  <si>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</si>
  <si>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</si>
  <si>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</si>
  <si>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</si>
  <si>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</si>
  <si>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</si>
  <si>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</si>
  <si>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</si>
  <si>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</si>
  <si>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</si>
  <si>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</si>
  <si>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</si>
  <si>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</si>
  <si>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</si>
  <si>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</si>
  <si>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</si>
  <si>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</si>
  <si>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</si>
  <si>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</si>
  <si>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</si>
  <si>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</si>
  <si>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</si>
  <si>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</si>
  <si>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</si>
  <si>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</si>
  <si>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</si>
  <si>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</si>
  <si>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</si>
  <si>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</si>
  <si>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</si>
  <si>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</si>
  <si>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</si>
  <si>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</si>
  <si>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</si>
  <si>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</si>
  <si>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</si>
  <si>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</si>
  <si>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</si>
  <si>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</si>
  <si>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</si>
  <si>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</si>
  <si>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</si>
  <si>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</si>
  <si>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</si>
  <si>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</si>
  <si>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</si>
  <si>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</si>
  <si>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</si>
  <si>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</si>
  <si>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</si>
  <si>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</si>
  <si>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</si>
  <si>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</si>
  <si>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</si>
  <si>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</si>
  <si>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</si>
  <si>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</si>
  <si>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</si>
  <si>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</si>
  <si>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</si>
  <si>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</si>
  <si>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</si>
  <si>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</si>
  <si>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</si>
  <si>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</si>
  <si>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</si>
  <si>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</si>
  <si>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</si>
  <si>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</si>
  <si>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</si>
  <si>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</si>
  <si>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</si>
  <si>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</si>
  <si>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</si>
  <si>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</si>
  <si>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</si>
  <si>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</si>
  <si>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</si>
  <si>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</si>
  <si>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</si>
  <si>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</si>
  <si>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</si>
  <si>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</si>
  <si>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</si>
  <si>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</si>
  <si>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</si>
  <si>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</si>
  <si>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</si>
  <si>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</si>
  <si>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</si>
  <si>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</si>
  <si>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</si>
  <si>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</si>
  <si>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</si>
  <si>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</si>
  <si>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</si>
  <si>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</si>
  <si>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</si>
  <si>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</si>
  <si>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</si>
  <si>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</si>
  <si>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</si>
  <si>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</si>
  <si>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</si>
  <si>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</si>
  <si>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</si>
  <si>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</si>
  <si>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</si>
  <si>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</si>
  <si>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</si>
  <si>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</si>
  <si>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</si>
  <si>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</si>
  <si>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</si>
  <si>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</si>
  <si>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</si>
  <si>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</si>
  <si>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</si>
  <si>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</si>
  <si>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</si>
  <si>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</si>
  <si>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</si>
  <si>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</si>
  <si>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</si>
  <si>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</si>
  <si>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</si>
  <si>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</si>
  <si>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</si>
  <si>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</si>
  <si>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</si>
  <si>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</si>
  <si>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</si>
  <si>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</si>
  <si>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</si>
  <si>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</si>
  <si>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</si>
  <si>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</si>
  <si>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</si>
  <si>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</si>
  <si>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</si>
  <si>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</si>
  <si>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</si>
  <si>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</si>
  <si>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</si>
  <si>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</si>
  <si>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</si>
  <si>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</si>
  <si>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</si>
  <si>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</si>
  <si>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</si>
  <si>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</si>
  <si>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</si>
  <si>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</si>
  <si>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</si>
  <si>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</si>
  <si>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</si>
  <si>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</si>
  <si>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</si>
  <si>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</si>
  <si>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</si>
  <si>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</si>
  <si>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</si>
  <si>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</si>
  <si>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</si>
  <si>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</si>
  <si>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</si>
  <si>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</si>
  <si>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</si>
  <si>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</si>
  <si>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</si>
  <si>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</si>
  <si>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</si>
  <si>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</si>
  <si>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</si>
  <si>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</si>
  <si>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</si>
  <si>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</si>
  <si>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</si>
  <si>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</si>
  <si>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</si>
  <si>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</si>
  <si>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</si>
  <si>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</si>
  <si>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</si>
  <si>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</si>
  <si>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</si>
  <si>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</si>
  <si>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</si>
  <si>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</si>
  <si>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</si>
  <si>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</si>
  <si>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</si>
  <si>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</si>
  <si>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</si>
  <si>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</si>
  <si>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</si>
  <si>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</si>
  <si>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</si>
  <si>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</si>
  <si>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</si>
  <si>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</si>
  <si>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</si>
  <si>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</si>
  <si>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</si>
  <si>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</si>
  <si>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</si>
  <si>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</si>
  <si>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</si>
  <si>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</si>
  <si>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</si>
  <si>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</si>
  <si>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</si>
  <si>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</si>
  <si>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</si>
  <si>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</si>
  <si>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</si>
  <si>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</si>
  <si>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</si>
  <si>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</si>
  <si>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</si>
  <si>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</si>
  <si>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</si>
  <si>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</si>
  <si>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</si>
  <si>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</si>
  <si>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</si>
  <si>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</si>
  <si>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</si>
  <si>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</si>
  <si>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</si>
  <si>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</si>
  <si>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</si>
  <si>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</si>
  <si>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</si>
  <si>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</si>
  <si>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</si>
  <si>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</si>
  <si>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</si>
  <si>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</si>
  <si>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</si>
  <si>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</si>
  <si>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</si>
  <si>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</si>
  <si>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</si>
  <si>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</si>
  <si>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</si>
  <si>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</si>
  <si>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</si>
  <si>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</si>
  <si>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</si>
  <si>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</si>
  <si>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</si>
  <si>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</si>
  <si>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</si>
  <si>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</si>
  <si>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</si>
  <si>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</si>
  <si>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</si>
  <si>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</si>
  <si>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</si>
  <si>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</si>
  <si>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</si>
  <si>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</si>
  <si>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</si>
  <si>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</si>
  <si>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</si>
  <si>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</si>
  <si>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</si>
  <si>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</si>
  <si>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</si>
  <si>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</si>
  <si>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</si>
  <si>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</si>
  <si>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</si>
  <si>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</si>
  <si>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</si>
  <si>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</si>
  <si>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</si>
  <si>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</si>
  <si>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</si>
  <si>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</si>
  <si>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</si>
  <si>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</si>
  <si>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</si>
  <si>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</si>
  <si>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</si>
  <si>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</si>
  <si>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</si>
  <si>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</si>
  <si>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</si>
  <si>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</si>
  <si>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</si>
  <si>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</si>
  <si>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</si>
  <si>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</si>
  <si>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</si>
  <si>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</si>
  <si>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</si>
  <si>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</si>
  <si>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</si>
  <si>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</si>
  <si>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</si>
  <si>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</si>
  <si>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</si>
  <si>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</si>
  <si>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</si>
  <si>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</si>
  <si>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</si>
  <si>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</si>
  <si>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</si>
  <si>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</si>
  <si>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</si>
  <si>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</si>
  <si>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</si>
  <si>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</si>
  <si>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</si>
  <si>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</si>
  <si>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</si>
  <si>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</si>
  <si>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</si>
  <si>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</si>
  <si>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</si>
  <si>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</si>
  <si>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</si>
  <si>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</si>
  <si>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</si>
  <si>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</si>
  <si>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</si>
  <si>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</si>
  <si>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</si>
  <si>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</si>
  <si>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</si>
  <si>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</si>
  <si>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</si>
  <si>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</si>
  <si>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</si>
  <si>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</si>
  <si>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</si>
  <si>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</si>
  <si>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</si>
  <si>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</si>
  <si>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</si>
  <si>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</si>
  <si>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</si>
  <si>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</si>
  <si>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</si>
  <si>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</si>
  <si>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</si>
  <si>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</si>
  <si>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</si>
  <si>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</si>
  <si>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</si>
  <si>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</si>
  <si>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</si>
  <si>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</si>
  <si>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</si>
  <si>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</si>
  <si>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</si>
  <si>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</si>
  <si>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</si>
  <si>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</si>
  <si>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</si>
  <si>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</si>
  <si>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</si>
  <si>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</si>
  <si>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</si>
  <si>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</si>
  <si>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</si>
  <si>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</si>
  <si>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</si>
  <si>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</si>
  <si>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</si>
  <si>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</si>
  <si>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</si>
  <si>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</si>
  <si>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</si>
  <si>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</si>
  <si>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</si>
  <si>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</si>
  <si>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</si>
  <si>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</si>
  <si>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</si>
  <si>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</si>
  <si>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</si>
  <si>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</si>
  <si>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</si>
  <si>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</si>
  <si>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</si>
  <si>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</si>
  <si>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</si>
  <si>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</si>
  <si>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</si>
  <si>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</si>
  <si>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</si>
  <si>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</si>
  <si>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</si>
  <si>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</si>
  <si>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</si>
  <si>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</si>
  <si>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</si>
  <si>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</si>
  <si>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</si>
  <si>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</si>
  <si>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</si>
  <si>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</si>
  <si>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</si>
  <si>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</si>
  <si>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</si>
  <si>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</si>
  <si>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</si>
  <si>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</si>
  <si>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</si>
  <si>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</si>
  <si>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</si>
  <si>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</si>
  <si>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</si>
  <si>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</si>
  <si>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</si>
  <si>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</si>
  <si>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</si>
  <si>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</si>
  <si>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</si>
  <si>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</si>
  <si>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</si>
  <si>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</si>
  <si>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</si>
  <si>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</si>
  <si>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</si>
  <si>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</si>
  <si>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</si>
  <si>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</si>
  <si>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</si>
  <si>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</si>
  <si>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</si>
  <si>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</si>
  <si>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</si>
  <si>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</si>
  <si>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</si>
  <si>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</si>
  <si>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</si>
  <si>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</si>
  <si>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</si>
  <si>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</si>
  <si>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</si>
  <si>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</si>
  <si>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</si>
  <si>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</si>
  <si>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</si>
  <si>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</si>
  <si>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</si>
  <si>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</si>
  <si>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</si>
  <si>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</si>
  <si>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</si>
  <si>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</si>
  <si>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</si>
  <si>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</si>
  <si>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</si>
  <si>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</si>
  <si>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</si>
  <si>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</si>
  <si>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</si>
  <si>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</si>
  <si>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</si>
  <si>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</si>
  <si>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</si>
  <si>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</si>
  <si>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</si>
  <si>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</si>
  <si>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</si>
  <si>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</si>
  <si>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</si>
  <si>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</si>
  <si>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</si>
  <si>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</si>
  <si>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</si>
  <si>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</si>
  <si>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</si>
  <si>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</si>
  <si>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</si>
  <si>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</si>
  <si>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</si>
  <si>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</si>
  <si>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</si>
  <si>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</si>
  <si>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</si>
  <si>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</si>
  <si>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</si>
  <si>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</si>
  <si>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</si>
  <si>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</si>
  <si>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</si>
  <si>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</si>
  <si>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</si>
  <si>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</si>
  <si>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</si>
  <si>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</si>
  <si>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</si>
  <si>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</si>
  <si>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</si>
  <si>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</si>
  <si>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</si>
  <si>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</si>
  <si>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</si>
  <si>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</si>
  <si>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</si>
  <si>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</si>
  <si>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</si>
  <si>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</si>
  <si>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</si>
  <si>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</si>
  <si>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</si>
  <si>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</si>
  <si>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</si>
  <si>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</si>
  <si>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</si>
  <si>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</si>
  <si>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</si>
  <si>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</si>
  <si>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</si>
  <si>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</si>
  <si>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</si>
  <si>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</si>
  <si>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</si>
  <si>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</si>
  <si>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</si>
  <si>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</si>
  <si>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</si>
  <si>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</si>
  <si>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</si>
  <si>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</si>
  <si>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</si>
  <si>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</si>
  <si>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</si>
  <si>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</si>
  <si>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</si>
  <si>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</si>
  <si>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</si>
  <si>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</si>
  <si>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</si>
  <si>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</si>
  <si>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</si>
  <si>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</si>
  <si>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</si>
  <si>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</si>
  <si>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</si>
  <si>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</si>
  <si>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</si>
  <si>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</si>
  <si>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</si>
  <si>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</si>
  <si>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</si>
  <si>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</si>
  <si>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</si>
  <si>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</si>
  <si>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</si>
  <si>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</si>
  <si>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</si>
  <si>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</si>
  <si>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</si>
  <si>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</si>
  <si>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</si>
  <si>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</si>
  <si>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</si>
  <si>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</si>
  <si>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</si>
  <si>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</si>
  <si>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</si>
  <si>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</si>
  <si>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</si>
  <si>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</si>
  <si>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</si>
  <si>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</si>
  <si>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</si>
  <si>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</si>
  <si>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</si>
  <si>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</si>
  <si>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</si>
  <si>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</si>
  <si>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</si>
  <si>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</si>
  <si>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</si>
  <si>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</si>
  <si>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</si>
  <si>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</si>
  <si>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</si>
  <si>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</si>
  <si>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</si>
  <si>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</si>
  <si>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</si>
  <si>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</si>
  <si>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</si>
  <si>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</si>
  <si>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</si>
  <si>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</si>
  <si>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</si>
  <si>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</si>
  <si>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</si>
  <si>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</si>
  <si>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</si>
  <si>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</si>
  <si>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</si>
  <si>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</si>
  <si>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</si>
  <si>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</si>
  <si>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</si>
  <si>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</si>
  <si>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</si>
  <si>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</si>
  <si>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</si>
  <si>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</si>
  <si>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</si>
  <si>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</si>
  <si>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</si>
  <si>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</si>
  <si>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</si>
  <si>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</si>
  <si>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</si>
  <si>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</si>
  <si>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</si>
  <si>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</si>
  <si>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</si>
  <si>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</si>
  <si>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</si>
  <si>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</si>
  <si>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</si>
  <si>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</si>
  <si>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</si>
  <si>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</si>
  <si>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</si>
  <si>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</si>
  <si>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</si>
  <si>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</si>
  <si>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</si>
  <si>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</si>
  <si>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</si>
  <si>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</si>
  <si>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</si>
  <si>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</si>
  <si>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</si>
  <si>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</si>
  <si>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</si>
  <si>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</si>
  <si>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</si>
  <si>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</si>
  <si>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</si>
  <si>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</si>
  <si>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</si>
  <si>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</si>
  <si>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</si>
  <si>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</si>
  <si>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</si>
  <si>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</si>
  <si>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</si>
  <si>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</si>
  <si>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</si>
  <si>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</si>
  <si>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</si>
  <si>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</si>
  <si>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</si>
  <si>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</si>
  <si>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</si>
  <si>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</si>
  <si>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</si>
  <si>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</si>
  <si>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</si>
  <si>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</si>
  <si>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</si>
  <si>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</si>
  <si>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</si>
  <si>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</si>
  <si>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</si>
  <si>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</si>
  <si>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</si>
  <si>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</si>
  <si>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</si>
  <si>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</si>
  <si>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</si>
  <si>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</si>
  <si>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</si>
  <si>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</si>
  <si>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</si>
  <si>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</si>
  <si>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</si>
  <si>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</si>
  <si>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</si>
  <si>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</si>
  <si>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</si>
  <si>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</si>
  <si>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</si>
  <si>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</si>
  <si>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</si>
  <si>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</si>
  <si>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</si>
  <si>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</si>
  <si>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</si>
  <si>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</si>
  <si>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</si>
  <si>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</si>
  <si>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</si>
  <si>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</si>
  <si>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</si>
  <si>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</si>
  <si>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</si>
  <si>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</si>
  <si>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</si>
  <si>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</si>
  <si>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</si>
  <si>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</si>
  <si>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</si>
  <si>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</si>
  <si>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</si>
  <si>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</si>
  <si>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</si>
  <si>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</si>
  <si>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</si>
  <si>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</si>
  <si>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</si>
  <si>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</si>
  <si>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</si>
  <si>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</si>
  <si>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</si>
  <si>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</si>
  <si>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</si>
  <si>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</si>
  <si>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</si>
  <si>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</si>
  <si>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</si>
  <si>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</si>
  <si>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</si>
  <si>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</si>
  <si>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</si>
  <si>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</si>
  <si>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</si>
  <si>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</si>
  <si>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</si>
  <si>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</si>
  <si>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</si>
  <si>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</si>
  <si>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</si>
  <si>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</si>
  <si>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</si>
  <si>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</si>
  <si>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</si>
  <si>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</si>
  <si>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</si>
  <si>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</si>
  <si>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</si>
  <si>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</si>
  <si>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</si>
  <si>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</si>
  <si>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</si>
  <si>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</si>
  <si>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</si>
  <si>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</si>
  <si>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</si>
  <si>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</si>
  <si>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</si>
  <si>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</si>
  <si>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</si>
  <si>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</si>
  <si>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</si>
  <si>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</si>
  <si>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</si>
  <si>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</si>
  <si>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</si>
  <si>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</si>
  <si>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</si>
  <si>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</si>
  <si>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</si>
  <si>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</si>
  <si>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</si>
  <si>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</si>
  <si>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</si>
  <si>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</si>
  <si>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</si>
  <si>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</si>
  <si>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</si>
  <si>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</si>
  <si>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</si>
  <si>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</si>
  <si>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</si>
  <si>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</si>
  <si>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</si>
  <si>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</si>
  <si>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</si>
  <si>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</si>
  <si>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</si>
  <si>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</si>
  <si>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</si>
  <si>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</si>
  <si>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</si>
  <si>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</si>
  <si>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</si>
  <si>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</si>
  <si>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</si>
  <si>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</si>
  <si>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</si>
  <si>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</si>
  <si>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</si>
  <si>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</si>
  <si>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</si>
  <si>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</si>
  <si>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</si>
  <si>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</si>
  <si>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</si>
  <si>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</si>
  <si>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</si>
  <si>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</si>
  <si>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</si>
  <si>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</si>
  <si>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</si>
  <si>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</si>
  <si>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</si>
  <si>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</si>
  <si>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</si>
  <si>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</si>
  <si>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</si>
  <si>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</si>
  <si>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</si>
  <si>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</si>
  <si>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</si>
  <si>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</si>
  <si>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</si>
  <si>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</si>
  <si>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</si>
  <si>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</si>
  <si>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</si>
  <si>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</si>
  <si>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</si>
  <si>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</si>
  <si>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</si>
  <si>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</si>
  <si>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</si>
  <si>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</si>
  <si>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</si>
  <si>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</si>
  <si>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</si>
  <si>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</si>
  <si>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</si>
  <si>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</si>
  <si>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</si>
  <si>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</si>
  <si>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</si>
  <si>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</si>
  <si>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</si>
  <si>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</si>
  <si>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</si>
  <si>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</si>
  <si>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</si>
  <si>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</si>
  <si>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</si>
  <si>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</si>
  <si>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</si>
  <si>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</si>
  <si>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</si>
  <si>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</si>
  <si>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</si>
  <si>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</si>
  <si>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</si>
  <si>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</si>
  <si>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</si>
  <si>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</si>
  <si>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</si>
  <si>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</si>
  <si>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</si>
  <si>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</si>
  <si>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</si>
  <si>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</si>
  <si>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</si>
  <si>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</si>
  <si>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</si>
  <si>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</si>
  <si>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</si>
  <si>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</si>
  <si>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</si>
  <si>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</si>
  <si>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</si>
  <si>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</si>
  <si>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</si>
  <si>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</si>
  <si>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</si>
  <si>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</si>
  <si>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</si>
  <si>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</si>
  <si>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</si>
  <si>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</si>
  <si>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</si>
  <si>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</si>
  <si>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</si>
  <si>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</si>
  <si>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</si>
  <si>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</si>
  <si>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</si>
  <si>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</si>
  <si>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</si>
  <si>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</si>
  <si>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</si>
  <si>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</si>
  <si>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</si>
  <si>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</si>
  <si>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</si>
  <si>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</si>
  <si>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</si>
  <si>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</si>
  <si>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</si>
  <si>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</si>
  <si>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</si>
  <si>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</si>
  <si>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</si>
  <si>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</si>
  <si>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</si>
  <si>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</si>
  <si>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</si>
  <si>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</si>
  <si>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</si>
  <si>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</si>
  <si>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</si>
  <si>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</si>
  <si>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</si>
  <si>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</si>
  <si>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</si>
  <si>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</si>
  <si>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</si>
  <si>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</si>
  <si>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</si>
  <si>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</si>
  <si>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</si>
  <si>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</si>
  <si>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</si>
  <si>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</si>
  <si>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</si>
  <si>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</si>
  <si>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</si>
  <si>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</si>
  <si>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</si>
  <si>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</si>
  <si>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</si>
  <si>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</si>
  <si>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</si>
  <si>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</si>
  <si>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</si>
  <si>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</si>
  <si>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</si>
  <si>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</si>
  <si>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</si>
  <si>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</si>
  <si>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</si>
  <si>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</si>
  <si>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</si>
  <si>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</si>
  <si>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</si>
  <si>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</si>
  <si>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</si>
  <si>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</si>
  <si>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</si>
  <si>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</si>
  <si>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</si>
  <si>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</si>
  <si>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</si>
  <si>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</si>
  <si>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</si>
  <si>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</si>
  <si>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</si>
  <si>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</si>
  <si>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</si>
  <si>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</si>
  <si>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</si>
  <si>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</si>
  <si>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</si>
  <si>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</si>
  <si>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</si>
  <si>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</si>
  <si>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</si>
  <si>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</si>
  <si>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</si>
  <si>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</si>
  <si>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</si>
  <si>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</si>
  <si>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</si>
  <si>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</si>
  <si>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</si>
  <si>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</si>
  <si>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</si>
  <si>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</si>
  <si>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</si>
  <si>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</si>
  <si>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</si>
  <si>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</si>
  <si>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</si>
  <si>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</si>
  <si>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</si>
  <si>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</si>
  <si>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</si>
  <si>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</si>
  <si>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</si>
  <si>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</si>
  <si>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</si>
  <si>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</si>
  <si>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</si>
  <si>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</si>
  <si>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</si>
  <si>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</si>
  <si>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</si>
  <si>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</si>
  <si>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</si>
  <si>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</si>
  <si>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</si>
  <si>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</si>
  <si>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</si>
  <si>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</si>
  <si>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</si>
  <si>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</si>
  <si>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</si>
  <si>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</si>
  <si>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</si>
  <si>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</si>
  <si>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</si>
  <si>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</si>
  <si>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</si>
  <si>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</si>
  <si>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</si>
  <si>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</si>
  <si>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</si>
  <si>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</si>
  <si>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</si>
  <si>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</si>
  <si>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</si>
  <si>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</si>
  <si>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</si>
  <si>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</si>
  <si>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</si>
  <si>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</si>
  <si>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</si>
  <si>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</si>
  <si>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</si>
  <si>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</si>
  <si>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</si>
  <si>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</si>
  <si>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</si>
  <si>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</si>
  <si>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</si>
  <si>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</si>
  <si>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</si>
  <si>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</si>
  <si>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</si>
  <si>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</si>
  <si>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</si>
  <si>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</si>
  <si>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</si>
  <si>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</si>
  <si>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</si>
  <si>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</si>
  <si>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</si>
  <si>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</si>
  <si>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</si>
  <si>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</si>
  <si>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</si>
  <si>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</si>
  <si>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</si>
  <si>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</si>
  <si>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</si>
  <si>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</si>
  <si>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</si>
  <si>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</si>
  <si>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</si>
  <si>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</si>
  <si>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</si>
  <si>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</si>
  <si>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</si>
  <si>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</si>
  <si>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</si>
  <si>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</si>
  <si>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</si>
  <si>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</si>
  <si>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</si>
  <si>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</si>
  <si>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</si>
  <si>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</si>
  <si>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</si>
  <si>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</si>
  <si>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</si>
  <si>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</si>
  <si>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</si>
  <si>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</si>
  <si>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</si>
  <si>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</si>
  <si>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</si>
  <si>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</si>
  <si>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</si>
  <si>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</si>
  <si>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</si>
  <si>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</si>
  <si>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</si>
  <si>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</si>
  <si>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</si>
  <si>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</si>
  <si>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</si>
  <si>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</si>
  <si>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</si>
  <si>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</si>
  <si>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</si>
  <si>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</si>
  <si>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</si>
  <si>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</si>
  <si>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</si>
  <si>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</si>
  <si>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</si>
  <si>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</si>
  <si>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</si>
  <si>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</si>
  <si>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</si>
  <si>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</si>
  <si>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</si>
  <si>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</si>
  <si>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</si>
  <si>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</si>
  <si>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</si>
  <si>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</si>
  <si>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</si>
  <si>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</si>
  <si>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</si>
  <si>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</si>
  <si>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</si>
  <si>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</si>
  <si>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</si>
  <si>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</si>
  <si>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</si>
  <si>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</si>
  <si>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</si>
  <si>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</si>
  <si>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</si>
  <si>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</si>
  <si>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</si>
  <si>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</si>
  <si>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</si>
  <si>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</si>
  <si>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</si>
  <si>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</si>
  <si>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</si>
  <si>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</si>
  <si>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</si>
  <si>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</si>
  <si>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</si>
  <si>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</si>
  <si>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</si>
  <si>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</si>
  <si>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</si>
  <si>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</si>
  <si>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</si>
  <si>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</si>
  <si>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</si>
  <si>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</si>
  <si>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</si>
  <si>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</si>
  <si>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</si>
  <si>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</si>
  <si>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</si>
  <si>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</si>
  <si>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</si>
  <si>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</si>
  <si>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</si>
  <si>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</si>
  <si>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</si>
  <si>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</si>
  <si>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</si>
  <si>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</si>
  <si>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</si>
  <si>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</si>
  <si>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</si>
  <si>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</si>
  <si>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</si>
  <si>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</si>
  <si>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</si>
  <si>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</si>
  <si>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</si>
  <si>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</si>
  <si>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</si>
  <si>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</si>
  <si>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</si>
  <si>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</si>
  <si>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</si>
  <si>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</si>
  <si>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</si>
  <si>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</si>
  <si>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</si>
  <si>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</si>
  <si>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</si>
  <si>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</si>
  <si>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</si>
  <si>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</si>
  <si>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</si>
  <si>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</si>
  <si>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</si>
  <si>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</si>
  <si>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</si>
  <si>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</si>
  <si>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</si>
  <si>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</si>
  <si>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</si>
  <si>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</si>
  <si>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</si>
  <si>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</si>
  <si>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</si>
  <si>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</si>
  <si>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</si>
  <si>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</si>
  <si>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</si>
  <si>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</si>
  <si>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</si>
  <si>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</si>
  <si>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</si>
  <si>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</si>
  <si>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</si>
  <si>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</si>
  <si>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</si>
  <si>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</si>
  <si>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</si>
  <si>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</si>
  <si>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</si>
  <si>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</si>
  <si>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</si>
  <si>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</si>
  <si>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</si>
  <si>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</si>
  <si>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</si>
  <si>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</si>
  <si>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</si>
  <si>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</si>
  <si>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</si>
  <si>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</si>
  <si>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</si>
  <si>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</si>
  <si>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</si>
  <si>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</si>
  <si>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</si>
  <si>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</si>
  <si>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</si>
  <si>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</si>
  <si>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</si>
  <si>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</si>
  <si>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</si>
  <si>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</si>
  <si>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</si>
  <si>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</si>
  <si>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</si>
  <si>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</si>
  <si>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</si>
  <si>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</si>
  <si>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</si>
  <si>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</si>
  <si>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</si>
  <si>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</si>
  <si>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</si>
  <si>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</si>
  <si>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</si>
  <si>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</si>
  <si>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</si>
  <si>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</si>
  <si>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</si>
  <si>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</si>
  <si>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</si>
  <si>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</si>
  <si>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</si>
  <si>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</si>
  <si>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</si>
  <si>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</si>
  <si>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</si>
  <si>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</si>
  <si>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</si>
  <si>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</si>
  <si>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</si>
  <si>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</si>
  <si>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</si>
  <si>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</si>
  <si>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</si>
  <si>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</si>
  <si>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</si>
  <si>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</si>
  <si>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</si>
  <si>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</si>
  <si>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</si>
  <si>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</si>
  <si>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</si>
  <si>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</si>
  <si>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</si>
  <si>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</si>
  <si>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</si>
  <si>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</si>
  <si>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</si>
  <si>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</si>
  <si>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</si>
  <si>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</si>
  <si>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</si>
  <si>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</si>
  <si>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</si>
  <si>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</si>
  <si>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</si>
  <si>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</si>
  <si>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</si>
  <si>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</si>
  <si>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</si>
  <si>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</si>
  <si>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</si>
  <si>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</si>
  <si>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</si>
  <si>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</si>
  <si>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</si>
  <si>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</si>
  <si>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</si>
  <si>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</si>
  <si>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</si>
  <si>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</si>
  <si>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</si>
  <si>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</si>
  <si>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</si>
  <si>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</si>
  <si>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</si>
  <si>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</si>
  <si>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</si>
  <si>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</si>
  <si>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</si>
  <si>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</si>
  <si>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</si>
  <si>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</si>
  <si>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</si>
  <si>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</si>
  <si>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</si>
  <si>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</si>
  <si>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</si>
  <si>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</si>
  <si>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</si>
  <si>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</si>
  <si>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</si>
  <si>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</si>
  <si>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</si>
  <si>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</si>
  <si>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</si>
  <si>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</si>
  <si>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</si>
  <si>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</si>
  <si>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</si>
  <si>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</si>
  <si>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</si>
  <si>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</si>
  <si>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</si>
  <si>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</si>
  <si>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</si>
  <si>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</si>
  <si>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</si>
  <si>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</si>
  <si>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</si>
  <si>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</si>
  <si>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</si>
  <si>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</si>
  <si>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</si>
  <si>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</si>
  <si>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</si>
  <si>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</si>
  <si>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</si>
  <si>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</si>
  <si>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</si>
  <si>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</si>
  <si>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</si>
  <si>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</si>
  <si>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</si>
  <si>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</si>
  <si>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</si>
  <si>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</si>
  <si>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</si>
  <si>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</si>
  <si>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</si>
  <si>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</si>
  <si>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</si>
  <si>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</si>
  <si>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</si>
  <si>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</si>
  <si>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</si>
  <si>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</si>
  <si>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</si>
  <si>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</si>
  <si>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</si>
  <si>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</si>
  <si>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</si>
  <si>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</si>
  <si>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</si>
  <si>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</si>
  <si>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</si>
  <si>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</si>
  <si>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</si>
  <si>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</si>
  <si>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</si>
  <si>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</si>
  <si>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</si>
  <si>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</si>
  <si>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</si>
  <si>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</si>
  <si>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</si>
  <si>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</si>
  <si>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</si>
  <si>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</si>
  <si>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</si>
  <si>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</si>
  <si>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</si>
  <si>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</si>
  <si>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</si>
  <si>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</si>
  <si>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</si>
  <si>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</si>
  <si>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</si>
  <si>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</si>
  <si>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</si>
  <si>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</si>
  <si>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</si>
  <si>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</si>
  <si>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</si>
  <si>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</si>
  <si>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</si>
  <si>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</si>
  <si>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</si>
  <si>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</si>
  <si>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</si>
  <si>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</si>
  <si>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</si>
  <si>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</si>
  <si>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</si>
  <si>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</si>
  <si>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</si>
  <si>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</si>
  <si>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</si>
  <si>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</si>
  <si>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</si>
  <si>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</si>
  <si>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</si>
  <si>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</si>
  <si>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</si>
  <si>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</si>
  <si>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</si>
  <si>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</si>
  <si>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</si>
  <si>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</si>
  <si>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</si>
  <si>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</si>
  <si>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</si>
  <si>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</si>
  <si>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</si>
  <si>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</si>
  <si>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</si>
  <si>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</si>
  <si>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</si>
  <si>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</si>
  <si>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</si>
  <si>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</si>
  <si>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</si>
  <si>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</si>
  <si>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</si>
  <si>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</si>
  <si>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</si>
  <si>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</si>
  <si>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</si>
  <si>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</si>
  <si>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</si>
  <si>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</si>
  <si>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</si>
  <si>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</si>
  <si>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</si>
  <si>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</si>
  <si>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</si>
  <si>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</si>
  <si>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</si>
  <si>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</si>
  <si>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</si>
  <si>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</si>
  <si>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</si>
  <si>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</si>
  <si>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</si>
  <si>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</si>
  <si>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</si>
  <si>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</si>
  <si>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</si>
  <si>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</si>
  <si>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</si>
  <si>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</si>
  <si>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</si>
  <si>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</si>
  <si>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</si>
  <si>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</si>
  <si>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</si>
  <si>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</si>
  <si>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</si>
  <si>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</si>
  <si>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</si>
  <si>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</si>
  <si>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</si>
  <si>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</si>
  <si>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</si>
  <si>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</si>
  <si>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</si>
  <si>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</si>
  <si>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</si>
  <si>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</si>
  <si>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</si>
  <si>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</si>
  <si>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</si>
  <si>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</si>
  <si>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</si>
  <si>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</si>
  <si>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</si>
  <si>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</si>
  <si>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</si>
  <si>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</si>
  <si>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</si>
  <si>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</si>
  <si>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</si>
  <si>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</si>
  <si>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</si>
  <si>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</si>
  <si>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</si>
  <si>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</si>
  <si>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</si>
  <si>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</si>
  <si>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</si>
  <si>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</si>
  <si>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</si>
  <si>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</si>
  <si>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</si>
  <si>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</si>
  <si>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</si>
  <si>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</si>
  <si>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</si>
  <si>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</si>
  <si>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</si>
  <si>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</si>
  <si>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</si>
  <si>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</si>
  <si>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</si>
  <si>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</si>
  <si>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</si>
  <si>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</si>
  <si>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</si>
  <si>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</si>
  <si>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</si>
  <si>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</si>
  <si>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</si>
  <si>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</si>
  <si>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</si>
  <si>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</si>
  <si>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</si>
  <si>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</si>
  <si>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</si>
  <si>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</si>
  <si>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</si>
  <si>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</si>
  <si>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</si>
  <si>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</si>
  <si>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</si>
  <si>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</si>
  <si>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</si>
  <si>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</si>
  <si>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</si>
  <si>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</si>
  <si>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</si>
  <si>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</si>
  <si>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</si>
  <si>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</si>
  <si>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</si>
  <si>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</si>
  <si>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</si>
  <si>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</si>
  <si>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</si>
  <si>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</si>
  <si>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</si>
  <si>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</si>
  <si>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</si>
  <si>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</si>
  <si>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</si>
  <si>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</si>
  <si>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</si>
  <si>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</si>
  <si>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</si>
  <si>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</si>
  <si>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</si>
  <si>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</si>
  <si>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</si>
  <si>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</si>
  <si>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</si>
  <si>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</si>
  <si>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</si>
  <si>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</si>
  <si>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</si>
  <si>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</si>
  <si>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</si>
  <si>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</si>
  <si>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</si>
  <si>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</si>
  <si>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</si>
  <si>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</si>
  <si>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</si>
  <si>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</si>
  <si>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</si>
  <si>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</si>
  <si>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</si>
  <si>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</si>
  <si>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</si>
  <si>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</si>
  <si>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</si>
  <si>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</si>
  <si>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</si>
  <si>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</si>
  <si>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</si>
  <si>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</si>
  <si>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</si>
  <si>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</si>
  <si>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</si>
  <si>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</si>
  <si>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</si>
  <si>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</si>
  <si>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</si>
  <si>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</si>
  <si>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</si>
  <si>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</si>
  <si>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</si>
  <si>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</si>
  <si>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</si>
  <si>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</si>
  <si>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</si>
  <si>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</si>
  <si>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</si>
  <si>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</si>
  <si>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</si>
  <si>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</si>
  <si>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</si>
  <si>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</si>
  <si>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</si>
  <si>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</si>
  <si>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</si>
  <si>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</si>
  <si>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</si>
  <si>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</si>
  <si>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</si>
  <si>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</si>
  <si>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</si>
  <si>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</si>
  <si>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</si>
  <si>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</si>
  <si>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</si>
  <si>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</si>
  <si>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</si>
  <si>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</si>
  <si>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</si>
  <si>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</si>
  <si>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</si>
  <si>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</si>
  <si>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</si>
  <si>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</si>
  <si>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</si>
  <si>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</si>
  <si>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</si>
  <si>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</si>
  <si>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</si>
  <si>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</si>
  <si>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</si>
  <si>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</si>
  <si>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</si>
  <si>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</si>
  <si>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</si>
  <si>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</si>
  <si>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</si>
  <si>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</si>
  <si>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</si>
  <si>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</si>
  <si>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</si>
  <si>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</si>
  <si>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</si>
  <si>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</si>
  <si>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</si>
  <si>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</si>
  <si>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</si>
  <si>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</si>
  <si>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</si>
  <si>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</si>
  <si>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</si>
  <si>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</si>
  <si>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</si>
  <si>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</si>
  <si>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</si>
  <si>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</si>
  <si>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</si>
  <si>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</si>
  <si>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</si>
  <si>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</si>
  <si>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</si>
  <si>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</si>
  <si>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</si>
  <si>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</si>
  <si>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</si>
  <si>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</si>
  <si>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</si>
  <si>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</si>
  <si>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</si>
  <si>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</si>
  <si>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</si>
  <si>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</si>
  <si>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</si>
  <si>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</si>
  <si>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</si>
  <si>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</si>
  <si>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</si>
  <si>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</si>
  <si>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</si>
  <si>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</si>
  <si>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</si>
  <si>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</si>
  <si>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</si>
  <si>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</si>
  <si>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</si>
  <si>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</si>
  <si>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</si>
  <si>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</si>
  <si>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</si>
  <si>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</si>
  <si>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</si>
  <si>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</si>
  <si>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</si>
  <si>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</si>
  <si>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</si>
  <si>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</si>
  <si>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</si>
  <si>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</si>
  <si>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</si>
  <si>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</si>
  <si>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</si>
  <si>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</si>
  <si>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</si>
  <si>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</si>
  <si>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</si>
  <si>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</si>
  <si>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</si>
  <si>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</si>
  <si>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</si>
  <si>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</si>
  <si>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</si>
  <si>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</si>
  <si>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</si>
  <si>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</si>
  <si>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</si>
  <si>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</si>
  <si>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</si>
  <si>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</si>
  <si>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</si>
  <si>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</si>
  <si>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</si>
  <si>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</si>
  <si>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</si>
  <si>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</si>
  <si>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</si>
  <si>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</si>
  <si>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</si>
  <si>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</si>
  <si>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</si>
  <si>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</si>
  <si>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</si>
  <si>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</si>
  <si>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</si>
  <si>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</si>
  <si>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</si>
  <si>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</si>
  <si>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</si>
  <si>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</si>
  <si>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</si>
  <si>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</si>
  <si>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</si>
  <si>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</si>
  <si>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</si>
  <si>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</si>
  <si>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</si>
  <si>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</si>
  <si>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</si>
  <si>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</si>
  <si>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</si>
  <si>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</si>
  <si>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</si>
  <si>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</si>
  <si>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</si>
  <si>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</si>
  <si>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</si>
  <si>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</si>
  <si>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</si>
  <si>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</si>
  <si>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</si>
  <si>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</si>
  <si>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</si>
  <si>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</si>
  <si>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</si>
  <si>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</si>
  <si>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</si>
  <si>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</si>
  <si>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</si>
  <si>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</si>
  <si>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</si>
  <si>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</si>
  <si>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</si>
  <si>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</si>
  <si>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</si>
  <si>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</si>
  <si>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</si>
  <si>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</si>
  <si>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</si>
  <si>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</si>
  <si>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</si>
  <si>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</si>
  <si>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</si>
  <si>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</si>
  <si>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</si>
  <si>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</si>
  <si>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</si>
  <si>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</si>
  <si>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</si>
  <si>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</si>
  <si>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</si>
  <si>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</si>
  <si>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</si>
  <si>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</si>
  <si>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</si>
  <si>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</si>
  <si>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</si>
  <si>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</si>
  <si>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</si>
  <si>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</si>
  <si>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</si>
  <si>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</si>
  <si>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</si>
  <si>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</si>
  <si>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</si>
  <si>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</si>
  <si>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</si>
  <si>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</si>
  <si>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</si>
  <si>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</si>
  <si>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</si>
  <si>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</si>
  <si>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</si>
  <si>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</si>
  <si>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</si>
  <si>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</si>
  <si>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</si>
  <si>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</si>
  <si>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</si>
  <si>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</si>
  <si>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</si>
  <si>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</si>
  <si>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</si>
  <si>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</si>
  <si>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</si>
  <si>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</si>
  <si>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</si>
  <si>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</si>
  <si>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</si>
  <si>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</si>
  <si>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</si>
  <si>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</si>
  <si>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</si>
  <si>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</si>
  <si>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</si>
  <si>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</si>
  <si>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</si>
  <si>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</si>
  <si>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</si>
  <si>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</si>
  <si>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</si>
  <si>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</si>
  <si>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</si>
  <si>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</si>
  <si>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</si>
  <si>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</si>
  <si>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</si>
  <si>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</si>
  <si>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</si>
  <si>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</si>
  <si>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</si>
  <si>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</si>
  <si>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</si>
  <si>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</si>
  <si>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</si>
  <si>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</si>
  <si>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</si>
  <si>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</si>
  <si>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</si>
  <si>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</si>
  <si>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</si>
  <si>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</si>
  <si>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</si>
  <si>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</si>
  <si>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</si>
  <si>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</si>
  <si>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</si>
  <si>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</si>
  <si>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</si>
  <si>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</si>
  <si>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</si>
  <si>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</si>
  <si>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</si>
  <si>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</si>
  <si>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</si>
  <si>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</si>
  <si>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</si>
  <si>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</si>
  <si>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</si>
  <si>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</si>
  <si>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</si>
  <si>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</si>
  <si>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</si>
  <si>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</si>
  <si>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</si>
  <si>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</si>
  <si>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</si>
  <si>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</si>
  <si>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</si>
  <si>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</si>
  <si>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</si>
  <si>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</si>
  <si>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</si>
  <si>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</si>
  <si>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</si>
  <si>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</si>
  <si>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</si>
  <si>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</si>
  <si>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</si>
  <si>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</si>
  <si>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</si>
  <si>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</si>
  <si>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</si>
  <si>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</si>
  <si>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</si>
  <si>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</si>
  <si>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</si>
  <si>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</si>
  <si>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</si>
  <si>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</si>
  <si>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</si>
  <si>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</si>
  <si>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</si>
  <si>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</si>
  <si>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</si>
  <si>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</si>
  <si>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</si>
  <si>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</si>
  <si>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</si>
  <si>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</si>
  <si>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</si>
  <si>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</si>
  <si>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</si>
  <si>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</si>
  <si>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</si>
  <si>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</si>
  <si>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</si>
  <si>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</si>
  <si>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</si>
  <si>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</si>
  <si>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</si>
  <si>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</si>
  <si>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</si>
  <si>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</si>
  <si>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</si>
  <si>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</si>
  <si>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</si>
  <si>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</si>
  <si>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</si>
  <si>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</si>
  <si>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</si>
  <si>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</si>
  <si>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</si>
  <si>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</si>
  <si>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</si>
  <si>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</si>
  <si>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</si>
  <si>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</si>
  <si>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</si>
  <si>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</si>
  <si>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</si>
  <si>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</si>
  <si>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</si>
  <si>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</si>
  <si>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</si>
  <si>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</si>
  <si>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</si>
  <si>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</si>
  <si>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</si>
  <si>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</si>
  <si>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</si>
  <si>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</si>
  <si>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</si>
  <si>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</si>
  <si>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</si>
  <si>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</si>
  <si>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</si>
  <si>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</si>
  <si>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</si>
  <si>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</si>
  <si>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</si>
  <si>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</si>
  <si>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</si>
  <si>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</si>
  <si>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</si>
  <si>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</si>
  <si>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</si>
  <si>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</si>
  <si>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</si>
  <si>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</si>
  <si>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</si>
  <si>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</si>
  <si>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</si>
  <si>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</si>
  <si>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</si>
  <si>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</si>
  <si>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</si>
  <si>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</si>
  <si>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</si>
  <si>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</si>
  <si>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</si>
  <si>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</si>
  <si>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</si>
  <si>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</si>
  <si>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</si>
  <si>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</si>
  <si>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</si>
  <si>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</si>
  <si>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</si>
  <si>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</si>
  <si>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</si>
  <si>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</si>
  <si>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</si>
  <si>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</si>
  <si>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</si>
  <si>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</si>
  <si>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</si>
  <si>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</si>
  <si>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</si>
  <si>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</si>
  <si>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</si>
  <si>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</si>
  <si>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</si>
  <si>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</si>
  <si>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</si>
  <si>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</si>
  <si>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</si>
  <si>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</si>
  <si>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</si>
  <si>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</si>
  <si>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</si>
  <si>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</si>
  <si>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</si>
  <si>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</si>
  <si>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</si>
  <si>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</si>
  <si>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</si>
  <si>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</si>
  <si>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</si>
  <si>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</si>
  <si>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</si>
  <si>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</si>
  <si>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</si>
  <si>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</si>
  <si>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</si>
  <si>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</si>
  <si>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</si>
  <si>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</si>
  <si>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</si>
  <si>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</si>
  <si>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</si>
  <si>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</si>
  <si>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</si>
  <si>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</si>
  <si>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</si>
  <si>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</si>
  <si>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</si>
  <si>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</si>
  <si>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</si>
  <si>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</si>
  <si>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</si>
  <si>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</si>
  <si>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</si>
  <si>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</si>
  <si>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</si>
  <si>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</si>
  <si>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</si>
  <si>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</si>
  <si>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</si>
  <si>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</si>
  <si>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</si>
  <si>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</si>
  <si>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</si>
  <si>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</si>
  <si>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</si>
  <si>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</si>
  <si>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</si>
  <si>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</si>
  <si>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</si>
  <si>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</si>
  <si>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</si>
  <si>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</si>
  <si>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</si>
  <si>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</si>
  <si>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</si>
  <si>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</si>
  <si>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</si>
  <si>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</si>
  <si>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</si>
  <si>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</si>
  <si>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</si>
  <si>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</si>
  <si>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</si>
  <si>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</si>
  <si>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</si>
  <si>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</si>
  <si>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</si>
  <si>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</si>
  <si>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</si>
  <si>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</si>
  <si>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</si>
  <si>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</si>
  <si>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</si>
  <si>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</si>
  <si>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</si>
  <si>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</si>
  <si>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</si>
  <si>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</si>
  <si>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</si>
  <si>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</si>
  <si>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</si>
  <si>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</si>
  <si>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</si>
  <si>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</si>
  <si>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</si>
  <si>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</si>
  <si>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</si>
  <si>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</si>
  <si>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</si>
  <si>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</si>
  <si>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</si>
  <si>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</si>
  <si>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</si>
  <si>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</si>
  <si>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</si>
  <si>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</si>
  <si>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</si>
  <si>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</si>
  <si>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</si>
  <si>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</si>
  <si>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</si>
  <si>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</si>
  <si>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</si>
  <si>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</si>
  <si>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</si>
  <si>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</si>
  <si>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</si>
  <si>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</si>
  <si>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</si>
  <si>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</si>
  <si>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</si>
  <si>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</si>
  <si>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</si>
  <si>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</si>
  <si>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</si>
  <si>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</si>
  <si>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</si>
  <si>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</si>
  <si>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</si>
  <si>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</si>
  <si>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</si>
  <si>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</si>
  <si>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</si>
  <si>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</si>
  <si>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</si>
  <si>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</si>
  <si>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</si>
  <si>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</si>
  <si>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</si>
  <si>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</si>
  <si>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</si>
  <si>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</si>
  <si>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</si>
  <si>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</si>
  <si>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</si>
  <si>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</si>
  <si>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</si>
  <si>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</si>
  <si>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</si>
  <si>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</si>
  <si>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</si>
  <si>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</si>
  <si>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</si>
  <si>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</si>
  <si>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</si>
  <si>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</si>
  <si>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</si>
  <si>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</si>
  <si>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</si>
  <si>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</si>
  <si>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</si>
  <si>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</si>
  <si>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</si>
  <si>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</si>
  <si>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</si>
  <si>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</si>
  <si>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</si>
  <si>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</si>
  <si>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</si>
  <si>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</si>
  <si>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</si>
  <si>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</si>
  <si>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</si>
  <si>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</si>
  <si>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</si>
  <si>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</si>
  <si>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</si>
  <si>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</si>
  <si>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</si>
  <si>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</si>
  <si>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</si>
  <si>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</si>
  <si>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</si>
  <si>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</si>
  <si>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</si>
  <si>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</si>
  <si>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</si>
  <si>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</si>
  <si>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</si>
  <si>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</si>
  <si>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</si>
  <si>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</si>
  <si>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</si>
  <si>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</si>
  <si>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</si>
  <si>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</si>
  <si>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</si>
  <si>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</si>
  <si>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</si>
  <si>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</si>
  <si>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</si>
  <si>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</si>
  <si>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</si>
  <si>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</si>
  <si>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</si>
  <si>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</si>
  <si>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</si>
  <si>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</si>
  <si>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</si>
  <si>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</si>
  <si>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</si>
  <si>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</si>
  <si>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</si>
  <si>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</si>
  <si>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</si>
  <si>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</si>
  <si>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</si>
  <si>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</si>
  <si>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</si>
  <si>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</si>
  <si>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</si>
  <si>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</si>
  <si>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</si>
  <si>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</si>
  <si>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</si>
  <si>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</si>
  <si>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</si>
  <si>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</si>
  <si>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</si>
  <si>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</si>
  <si>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</si>
  <si>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</si>
  <si>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</si>
  <si>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</si>
  <si>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</si>
  <si>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</si>
  <si>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</si>
  <si>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</si>
  <si>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</si>
  <si>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</si>
  <si>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</si>
  <si>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</si>
  <si>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</si>
  <si>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</si>
  <si>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</si>
  <si>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</si>
  <si>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</si>
  <si>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</si>
  <si>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</si>
  <si>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</si>
  <si>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</si>
  <si>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</si>
  <si>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</si>
  <si>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</si>
  <si>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</si>
  <si>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</si>
  <si>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</si>
  <si>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</si>
  <si>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</si>
  <si>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</si>
  <si>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</si>
  <si>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</si>
  <si>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</si>
  <si>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</si>
  <si>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</si>
  <si>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</si>
  <si>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</si>
  <si>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</si>
  <si>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</si>
  <si>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</si>
  <si>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</si>
  <si>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</si>
  <si>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</si>
  <si>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</si>
  <si>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</si>
  <si>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</si>
  <si>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</si>
  <si>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</si>
  <si>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</si>
  <si>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</si>
  <si>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</si>
  <si>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</si>
  <si>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</si>
  <si>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</si>
  <si>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</si>
  <si>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</si>
  <si>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</si>
  <si>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</si>
  <si>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</si>
  <si>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</si>
  <si>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</si>
  <si>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</si>
  <si>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</si>
  <si>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</si>
  <si>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</si>
  <si>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</si>
  <si>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</si>
  <si>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</si>
  <si>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</si>
  <si>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</si>
  <si>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</si>
  <si>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</si>
  <si>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</si>
  <si>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</si>
  <si>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</si>
  <si>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</si>
  <si>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</si>
  <si>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</si>
  <si>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</si>
  <si>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</si>
  <si>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</si>
  <si>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</si>
  <si>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</si>
  <si>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</si>
  <si>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</si>
  <si>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</si>
  <si>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</si>
  <si>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</si>
  <si>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</si>
  <si>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</si>
  <si>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</si>
  <si>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</si>
  <si>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</si>
  <si>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</si>
  <si>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</si>
  <si>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</si>
  <si>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</si>
  <si>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</si>
  <si>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</si>
  <si>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</si>
  <si>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</si>
  <si>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</si>
  <si>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</si>
  <si>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</si>
  <si>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</si>
  <si>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</si>
  <si>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</si>
  <si>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</si>
  <si>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</si>
  <si>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</si>
  <si>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</si>
  <si>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</si>
  <si>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</si>
  <si>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</si>
  <si>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</si>
  <si>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</si>
  <si>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</si>
  <si>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</si>
  <si>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</si>
  <si>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</si>
  <si>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</si>
  <si>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</si>
  <si>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</si>
  <si>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</si>
  <si>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</si>
  <si>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</si>
  <si>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</si>
  <si>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</si>
  <si>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</si>
  <si>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</si>
  <si>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</si>
  <si>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</si>
  <si>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</si>
  <si>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</si>
  <si>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</si>
  <si>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</si>
  <si>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</si>
  <si>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</si>
  <si>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</si>
  <si>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</si>
  <si>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</si>
  <si>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</si>
  <si>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</si>
  <si>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</si>
  <si>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</si>
  <si>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</si>
  <si>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</si>
  <si>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</si>
  <si>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</si>
  <si>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</si>
  <si>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</si>
  <si>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</si>
  <si>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</si>
  <si>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</si>
  <si>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</si>
  <si>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</si>
  <si>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</si>
  <si>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</si>
  <si>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</si>
  <si>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</si>
  <si>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</si>
  <si>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</si>
  <si>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</si>
  <si>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</si>
  <si>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</si>
  <si>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</si>
  <si>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</si>
  <si>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</si>
  <si>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</si>
  <si>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</si>
  <si>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</si>
  <si>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</si>
  <si>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</si>
  <si>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</si>
  <si>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</si>
  <si>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</si>
  <si>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</si>
  <si>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</si>
  <si>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</si>
  <si>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</si>
  <si>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</si>
  <si>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</si>
  <si>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</si>
  <si>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</si>
  <si>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</si>
  <si>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</si>
  <si>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</si>
  <si>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</si>
  <si>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</si>
  <si>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</si>
  <si>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</si>
  <si>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</si>
  <si>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</si>
  <si>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</si>
  <si>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</si>
  <si>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</si>
  <si>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</si>
  <si>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</si>
  <si>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</si>
  <si>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</si>
  <si>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</si>
  <si>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</si>
  <si>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</si>
  <si>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</si>
  <si>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</si>
  <si>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</si>
  <si>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</si>
  <si>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</si>
  <si>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</si>
  <si>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</si>
  <si>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</si>
  <si>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</si>
  <si>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</si>
  <si>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</si>
  <si>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</si>
  <si>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</si>
  <si>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</si>
  <si>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</si>
  <si>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</si>
  <si>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</si>
  <si>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</si>
  <si>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</si>
  <si>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</si>
  <si>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</si>
  <si>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</si>
  <si>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</si>
  <si>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</si>
  <si>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</si>
  <si>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</si>
  <si>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</si>
  <si>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</si>
  <si>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</si>
  <si>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</si>
  <si>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</si>
  <si>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</si>
  <si>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</si>
  <si>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</si>
  <si>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</si>
  <si>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</si>
  <si>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</si>
  <si>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</si>
  <si>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</si>
  <si>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</si>
  <si>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</si>
  <si>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</si>
  <si>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</si>
  <si>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</si>
  <si>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</si>
  <si>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</si>
  <si>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</si>
  <si>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</si>
  <si>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</si>
  <si>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</si>
  <si>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</si>
  <si>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</si>
  <si>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</si>
  <si>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</si>
  <si>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</si>
  <si>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</si>
  <si>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</si>
  <si>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</si>
  <si>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</si>
  <si>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</si>
  <si>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</si>
  <si>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</si>
  <si>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</si>
  <si>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</si>
  <si>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</si>
  <si>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</si>
  <si>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</si>
  <si>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</si>
  <si>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</si>
  <si>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</si>
  <si>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</si>
  <si>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</si>
  <si>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</si>
  <si>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</si>
  <si>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</si>
  <si>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</si>
  <si>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</si>
  <si>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</si>
  <si>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</si>
  <si>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</si>
  <si>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</si>
  <si>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</si>
  <si>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</si>
  <si>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</si>
  <si>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</si>
  <si>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</si>
  <si>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</si>
  <si>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</si>
  <si>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</si>
  <si>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</si>
  <si>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</si>
  <si>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</si>
  <si>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</si>
  <si>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</si>
  <si>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</si>
  <si>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</si>
  <si>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</si>
  <si>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</si>
  <si>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</si>
  <si>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</si>
  <si>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</si>
  <si>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</si>
  <si>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</si>
  <si>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</si>
  <si>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</si>
  <si>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</si>
  <si>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</si>
  <si>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</si>
  <si>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</si>
  <si>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</si>
  <si>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</si>
  <si>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</si>
  <si>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</si>
  <si>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</si>
  <si>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</si>
  <si>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</si>
  <si>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</si>
  <si>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</si>
  <si>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</si>
  <si>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</si>
  <si>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</si>
  <si>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</si>
  <si>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</si>
  <si>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</si>
  <si>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</si>
  <si>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</si>
  <si>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</si>
  <si>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</si>
  <si>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</si>
  <si>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</si>
  <si>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</si>
  <si>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</si>
  <si>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</si>
  <si>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</si>
  <si>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</si>
  <si>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</si>
  <si>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</si>
  <si>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</si>
  <si>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</si>
  <si>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</si>
  <si>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</si>
  <si>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</si>
  <si>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</si>
  <si>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</si>
  <si>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</si>
  <si>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</si>
  <si>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</si>
  <si>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</si>
  <si>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</si>
  <si>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</si>
  <si>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</si>
  <si>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</si>
  <si>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</si>
  <si>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</si>
  <si>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</si>
  <si>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</si>
  <si>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</si>
  <si>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</si>
  <si>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</si>
  <si>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</si>
  <si>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</si>
  <si>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</si>
  <si>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</si>
  <si>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</si>
  <si>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</si>
  <si>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</si>
  <si>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</si>
  <si>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</si>
  <si>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</si>
  <si>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</si>
  <si>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</si>
  <si>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</si>
  <si>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</si>
  <si>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</si>
  <si>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</si>
  <si>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</si>
  <si>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</si>
  <si>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</si>
  <si>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</si>
  <si>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</si>
  <si>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</si>
  <si>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</si>
  <si>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</si>
  <si>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</si>
  <si>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</si>
  <si>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</si>
  <si>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</si>
  <si>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</si>
  <si>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</si>
  <si>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</si>
  <si>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</si>
  <si>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</si>
  <si>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</si>
  <si>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</si>
  <si>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</si>
  <si>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</si>
  <si>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</si>
  <si>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</si>
  <si>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</si>
  <si>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</si>
  <si>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</si>
  <si>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</si>
  <si>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</si>
  <si>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</si>
  <si>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</si>
  <si>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</si>
  <si>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</si>
  <si>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</si>
  <si>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</si>
  <si>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</si>
  <si>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</si>
  <si>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</si>
  <si>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</si>
  <si>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</si>
  <si>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</si>
  <si>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</si>
  <si>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</si>
  <si>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</si>
  <si>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</si>
  <si>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</si>
  <si>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</si>
  <si>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</si>
  <si>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</si>
  <si>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</si>
  <si>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</si>
  <si>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</si>
  <si>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</si>
  <si>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</si>
  <si>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</si>
  <si>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</si>
  <si>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</si>
  <si>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</si>
  <si>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</si>
  <si>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</si>
  <si>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</si>
  <si>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</si>
  <si>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</si>
  <si>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</si>
  <si>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</si>
  <si>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</si>
  <si>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</si>
  <si>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</si>
  <si>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</si>
  <si>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</si>
  <si>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</si>
  <si>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</si>
  <si>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</si>
  <si>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</si>
  <si>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</si>
  <si>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</si>
  <si>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</si>
  <si>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</si>
  <si>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</si>
  <si>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</si>
  <si>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</si>
  <si>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</si>
  <si>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</si>
  <si>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</si>
  <si>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</si>
  <si>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</si>
  <si>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</si>
  <si>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</si>
  <si>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</si>
  <si>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</si>
  <si>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</si>
  <si>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</si>
  <si>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</si>
  <si>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</si>
  <si>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</si>
  <si>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</si>
  <si>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</si>
  <si>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</si>
  <si>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</si>
  <si>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</si>
  <si>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</si>
  <si>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</si>
  <si>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</si>
  <si>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</si>
  <si>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</si>
  <si>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</si>
  <si>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</si>
  <si>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</si>
  <si>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</si>
  <si>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</si>
  <si>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</si>
  <si>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</si>
  <si>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</si>
  <si>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</si>
  <si>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</si>
  <si>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</si>
  <si>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</si>
  <si>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</si>
  <si>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</si>
  <si>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</si>
  <si>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</si>
  <si>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</si>
  <si>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</si>
  <si>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</si>
  <si>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</si>
  <si>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</si>
  <si>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</si>
  <si>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</si>
  <si>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</si>
  <si>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</si>
  <si>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</si>
  <si>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</si>
  <si>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</si>
  <si>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</si>
  <si>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</si>
  <si>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</si>
  <si>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</si>
  <si>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</si>
  <si>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</si>
  <si>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</si>
  <si>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</si>
  <si>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</si>
  <si>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</si>
  <si>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</si>
  <si>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</si>
  <si>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</si>
  <si>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</si>
  <si>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</si>
  <si>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</si>
  <si>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</si>
  <si>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</si>
  <si>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</si>
  <si>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</si>
  <si>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</si>
  <si>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</si>
  <si>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</si>
  <si>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</si>
  <si>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</si>
  <si>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</si>
  <si>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</si>
  <si>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</si>
  <si>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</si>
  <si>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</si>
  <si>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</si>
  <si>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</si>
  <si>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</si>
  <si>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</si>
  <si>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</si>
  <si>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</si>
  <si>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</si>
  <si>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</si>
  <si>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</si>
  <si>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</si>
  <si>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</si>
  <si>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</si>
  <si>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</si>
  <si>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</si>
  <si>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</si>
  <si>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</si>
  <si>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</si>
  <si>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</si>
  <si>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</si>
  <si>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</si>
  <si>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</si>
  <si>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</si>
  <si>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</si>
  <si>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</si>
  <si>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</si>
  <si>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</si>
  <si>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</si>
  <si>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</si>
  <si>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</si>
  <si>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</si>
  <si>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</si>
  <si>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</si>
  <si>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</si>
  <si>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</si>
  <si>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</si>
  <si>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</si>
  <si>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</si>
  <si>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</si>
  <si>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</si>
  <si>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</si>
  <si>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</si>
  <si>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</si>
  <si>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</si>
  <si>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</si>
  <si>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</si>
  <si>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</si>
  <si>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</si>
  <si>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</si>
  <si>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</si>
  <si>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</si>
  <si>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</si>
  <si>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</si>
  <si>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</si>
  <si>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</si>
  <si>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</si>
  <si>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</si>
  <si>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</si>
  <si>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</si>
  <si>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</si>
  <si>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</si>
  <si>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</si>
  <si>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</si>
  <si>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</si>
  <si>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</si>
  <si>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</si>
  <si>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</si>
  <si>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</si>
  <si>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</si>
  <si>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</si>
  <si>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</si>
  <si>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</si>
  <si>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</si>
  <si>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</si>
  <si>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</si>
  <si>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</si>
  <si>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</si>
  <si>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</si>
  <si>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</si>
  <si>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</si>
  <si>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</si>
  <si>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</si>
  <si>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</si>
  <si>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</si>
  <si>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</si>
  <si>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</si>
  <si>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</si>
  <si>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</si>
  <si>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</si>
  <si>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</si>
  <si>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</si>
  <si>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</si>
  <si>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</si>
  <si>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</si>
  <si>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</si>
  <si>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</si>
  <si>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</si>
  <si>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</si>
  <si>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</si>
  <si>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</si>
  <si>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</si>
  <si>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</si>
  <si>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</si>
  <si>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</si>
  <si>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</si>
  <si>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</si>
  <si>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</si>
  <si>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</si>
  <si>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</si>
  <si>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</si>
  <si>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</si>
  <si>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</si>
  <si>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</si>
  <si>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</si>
  <si>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</si>
  <si>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</si>
  <si>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</si>
  <si>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</si>
  <si>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</si>
  <si>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</si>
  <si>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</si>
  <si>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</si>
  <si>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</si>
  <si>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</si>
  <si>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</si>
  <si>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</si>
  <si>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</si>
  <si>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</si>
  <si>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</si>
  <si>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</si>
  <si>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</si>
  <si>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</si>
  <si>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</si>
  <si>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</si>
  <si>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</si>
  <si>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</si>
  <si>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</si>
  <si>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</si>
  <si>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</si>
  <si>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</si>
  <si>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</si>
  <si>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</si>
  <si>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</si>
  <si>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</si>
  <si>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</si>
  <si>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</si>
  <si>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</si>
  <si>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</si>
  <si>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</si>
  <si>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</si>
  <si>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</si>
  <si>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</si>
  <si>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</si>
  <si>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</si>
  <si>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</si>
  <si>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</si>
  <si>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</si>
  <si>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</si>
  <si>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</si>
  <si>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</si>
  <si>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</si>
  <si>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</si>
  <si>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</si>
  <si>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</si>
  <si>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</si>
  <si>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</si>
  <si>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</si>
  <si>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</si>
  <si>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</si>
  <si>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</si>
  <si>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</si>
  <si>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</si>
  <si>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</si>
  <si>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</si>
  <si>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</si>
  <si>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</si>
  <si>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</si>
  <si>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</si>
  <si>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</si>
  <si>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</si>
  <si>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</si>
  <si>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</si>
  <si>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</si>
  <si>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</si>
  <si>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</si>
  <si>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</si>
  <si>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</si>
  <si>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</si>
  <si>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</si>
  <si>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</si>
  <si>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</si>
  <si>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</si>
  <si>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</si>
  <si>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</si>
  <si>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</si>
  <si>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</si>
  <si>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</si>
  <si>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</si>
  <si>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</si>
  <si>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</si>
  <si>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</si>
  <si>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</si>
  <si>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</si>
  <si>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</si>
  <si>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</si>
  <si>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</si>
  <si>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</si>
  <si>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</si>
  <si>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</si>
  <si>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</si>
  <si>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</si>
  <si>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</si>
  <si>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</si>
  <si>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</si>
  <si>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</si>
  <si>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</si>
  <si>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</si>
  <si>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</si>
  <si>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</si>
  <si>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</si>
  <si>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</si>
  <si>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</si>
  <si>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</si>
  <si>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</si>
  <si>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</si>
  <si>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</si>
  <si>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</si>
  <si>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</si>
  <si>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</si>
  <si>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</si>
  <si>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</si>
  <si>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</si>
  <si>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</si>
  <si>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</si>
  <si>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</si>
  <si>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</si>
  <si>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</si>
  <si>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</si>
  <si>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</si>
  <si>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</si>
  <si>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</si>
  <si>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</si>
  <si>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</si>
  <si>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</si>
  <si>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</si>
  <si>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</si>
  <si>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</si>
  <si>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</si>
  <si>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</si>
  <si>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</si>
  <si>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</si>
  <si>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</si>
  <si>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</si>
  <si>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</si>
  <si>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</si>
  <si>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</si>
  <si>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</si>
  <si>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</si>
  <si>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</si>
  <si>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</si>
  <si>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</si>
  <si>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</si>
  <si>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</si>
  <si>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</si>
  <si>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</si>
  <si>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</si>
  <si>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</si>
  <si>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</si>
  <si>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</si>
  <si>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</si>
  <si>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</si>
  <si>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</si>
  <si>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</si>
  <si>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</si>
  <si>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</si>
  <si>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</si>
  <si>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</si>
  <si>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</si>
  <si>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</si>
  <si>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</si>
  <si>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</si>
  <si>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</si>
  <si>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</si>
  <si>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</si>
  <si>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</si>
  <si>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</si>
  <si>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</si>
  <si>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</si>
  <si>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</si>
  <si>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</si>
  <si>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</si>
  <si>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</si>
  <si>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</si>
  <si>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</si>
  <si>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</si>
  <si>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</si>
  <si>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</si>
  <si>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</si>
  <si>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</si>
  <si>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</si>
  <si>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</si>
  <si>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</si>
  <si>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</si>
  <si>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</si>
  <si>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</si>
  <si>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</si>
  <si>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</si>
  <si>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</si>
  <si>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</si>
  <si>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</si>
  <si>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</si>
  <si>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</si>
  <si>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</si>
  <si>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</si>
  <si>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</si>
  <si>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</si>
  <si>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</si>
  <si>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</si>
  <si>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</si>
  <si>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</si>
  <si>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</si>
  <si>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</si>
  <si>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</si>
  <si>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</si>
  <si>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</si>
  <si>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</si>
  <si>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</si>
  <si>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</si>
  <si>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</si>
  <si>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</si>
  <si>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</si>
  <si>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</si>
  <si>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</si>
  <si>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</si>
  <si>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</si>
  <si>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</si>
  <si>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</si>
  <si>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</si>
  <si>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</si>
  <si>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</si>
  <si>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</si>
  <si>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</si>
  <si>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</si>
  <si>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</si>
  <si>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</si>
  <si>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</si>
  <si>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</si>
  <si>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</si>
  <si>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</si>
  <si>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</si>
  <si>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</si>
  <si>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</si>
  <si>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</si>
  <si>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</si>
  <si>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</si>
  <si>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</si>
  <si>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</si>
  <si>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</si>
  <si>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</si>
  <si>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</si>
  <si>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</si>
  <si>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</si>
  <si>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</si>
  <si>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</si>
  <si>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</si>
  <si>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</si>
  <si>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</si>
  <si>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</si>
  <si>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</si>
  <si>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</si>
  <si>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</si>
  <si>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</si>
  <si>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</si>
  <si>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</si>
  <si>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</si>
  <si>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</si>
  <si>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</si>
  <si>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</si>
  <si>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</si>
  <si>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</si>
  <si>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</si>
  <si>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</si>
  <si>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</si>
  <si>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</si>
  <si>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</si>
  <si>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</si>
  <si>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</si>
  <si>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</si>
  <si>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</si>
  <si>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</si>
  <si>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</si>
  <si>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</si>
  <si>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</si>
  <si>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</si>
  <si>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</si>
  <si>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</si>
  <si>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</si>
  <si>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</si>
  <si>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</si>
  <si>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</si>
  <si>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</si>
  <si>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</si>
  <si>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</si>
  <si>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</si>
  <si>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</si>
  <si>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</si>
  <si>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</si>
  <si>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</si>
  <si>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</si>
  <si>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</si>
  <si>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</si>
  <si>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</si>
  <si>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</si>
  <si>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</si>
  <si>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</si>
  <si>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</si>
  <si>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</si>
  <si>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</si>
  <si>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</si>
  <si>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</si>
  <si>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</si>
  <si>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</si>
  <si>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</si>
  <si>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</si>
  <si>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</si>
  <si>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</si>
  <si>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</si>
  <si>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</si>
  <si>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</si>
  <si>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</si>
  <si>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</si>
  <si>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</si>
  <si>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</si>
  <si>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</si>
  <si>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</si>
  <si>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</si>
  <si>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</si>
  <si>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</si>
  <si>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</si>
  <si>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</si>
  <si>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</si>
  <si>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</si>
  <si>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</si>
  <si>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</si>
  <si>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</si>
  <si>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</si>
  <si>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</si>
  <si>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</si>
  <si>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</si>
  <si>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</si>
  <si>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</si>
  <si>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</si>
  <si>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</si>
  <si>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</si>
  <si>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</si>
  <si>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</si>
  <si>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</si>
  <si>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</si>
  <si>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</si>
  <si>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</si>
  <si>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</si>
  <si>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</si>
  <si>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</si>
  <si>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</si>
  <si>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</si>
  <si>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</si>
  <si>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</si>
  <si>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</si>
  <si>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</si>
  <si>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</si>
  <si>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</si>
  <si>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</si>
  <si>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</si>
  <si>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</si>
  <si>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</si>
  <si>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</si>
  <si>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</si>
  <si>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</si>
  <si>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</si>
  <si>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</si>
  <si>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</si>
  <si>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</si>
  <si>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</si>
  <si>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</si>
  <si>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</si>
  <si>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</si>
  <si>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</si>
  <si>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</si>
  <si>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</si>
  <si>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</si>
  <si>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</si>
  <si>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</si>
  <si>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</si>
  <si>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</si>
  <si>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</si>
  <si>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</si>
  <si>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</si>
  <si>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</si>
  <si>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</si>
  <si>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</si>
  <si>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</si>
  <si>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</si>
  <si>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</si>
  <si>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</si>
  <si>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</si>
  <si>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</si>
  <si>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</si>
  <si>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</si>
  <si>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</si>
  <si>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</si>
  <si>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</si>
  <si>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</si>
  <si>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</si>
  <si>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</si>
  <si>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</si>
  <si>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</si>
  <si>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</si>
  <si>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</si>
  <si>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</si>
  <si>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</si>
  <si>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</si>
  <si>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</si>
  <si>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</si>
  <si>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</si>
  <si>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</si>
  <si>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</si>
  <si>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</si>
  <si>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</si>
  <si>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</si>
  <si>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</si>
  <si>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</si>
  <si>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</si>
  <si>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</si>
  <si>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</si>
  <si>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</si>
  <si>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</si>
  <si>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</si>
  <si>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</si>
  <si>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</si>
  <si>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</si>
  <si>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</si>
  <si>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</si>
  <si>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</si>
  <si>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</si>
  <si>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</si>
  <si>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</si>
  <si>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</si>
  <si>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</si>
  <si>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</si>
  <si>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</si>
  <si>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</si>
  <si>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</si>
  <si>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</si>
  <si>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</si>
  <si>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</si>
  <si>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</si>
  <si>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</si>
  <si>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</si>
  <si>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</si>
  <si>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</si>
  <si>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</si>
  <si>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</si>
  <si>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</si>
  <si>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</si>
  <si>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</si>
  <si>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</si>
  <si>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</si>
  <si>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</si>
  <si>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</si>
  <si>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</si>
  <si>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</si>
  <si>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</si>
  <si>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</si>
  <si>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</si>
  <si>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</si>
  <si>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</si>
  <si>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</si>
  <si>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</si>
  <si>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</si>
  <si>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</si>
  <si>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</si>
  <si>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</si>
  <si>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</si>
  <si>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</si>
  <si>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</si>
  <si>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</si>
  <si>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</si>
  <si>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</si>
  <si>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</si>
  <si>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</si>
  <si>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</si>
  <si>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</si>
  <si>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</si>
  <si>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</si>
  <si>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</si>
  <si>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</si>
  <si>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</si>
  <si>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</si>
  <si>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</si>
  <si>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</si>
  <si>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</si>
  <si>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</si>
  <si>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</si>
  <si>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</si>
  <si>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</si>
  <si>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</si>
  <si>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</si>
  <si>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</si>
  <si>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</si>
  <si>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</si>
  <si>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</si>
  <si>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</si>
  <si>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</si>
  <si>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</si>
  <si>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</si>
  <si>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</si>
  <si>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</si>
  <si>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</si>
  <si>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</si>
  <si>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</si>
  <si>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</si>
  <si>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</si>
  <si>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</si>
  <si>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</si>
  <si>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</si>
  <si>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</si>
  <si>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</si>
  <si>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</si>
  <si>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</si>
  <si>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</si>
  <si>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</si>
  <si>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</si>
  <si>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</si>
  <si>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</si>
  <si>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</si>
  <si>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</si>
  <si>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</si>
  <si>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</si>
  <si>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</si>
  <si>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</si>
  <si>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</si>
  <si>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</si>
  <si>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</si>
  <si>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</si>
  <si>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</si>
  <si>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</si>
  <si>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</si>
  <si>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</si>
  <si>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</si>
  <si>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</si>
  <si>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</si>
  <si>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</si>
  <si>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</si>
  <si>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</si>
  <si>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</si>
  <si>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</si>
  <si>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</si>
  <si>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</si>
  <si>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</si>
  <si>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</si>
  <si>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</si>
  <si>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</si>
  <si>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</si>
  <si>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</si>
  <si>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</si>
  <si>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</si>
  <si>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</si>
  <si>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</si>
  <si>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</si>
  <si>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</si>
  <si>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</si>
  <si>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</si>
  <si>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</si>
  <si>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</si>
  <si>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</si>
  <si>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</si>
  <si>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</si>
  <si>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</si>
  <si>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</si>
  <si>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</si>
  <si>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</si>
  <si>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</si>
  <si>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</si>
  <si>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</si>
  <si>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</si>
  <si>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</si>
  <si>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</si>
  <si>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</si>
  <si>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</si>
  <si>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</si>
  <si>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</si>
  <si>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</si>
  <si>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</si>
  <si>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</si>
  <si>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</si>
  <si>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</si>
  <si>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</si>
  <si>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</si>
  <si>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</si>
  <si>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</si>
  <si>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</si>
  <si>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</si>
  <si>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</si>
  <si>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</si>
  <si>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</si>
  <si>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</si>
  <si>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</si>
  <si>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</si>
  <si>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</si>
  <si>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</si>
  <si>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</si>
  <si>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</si>
  <si>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</si>
  <si>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</si>
  <si>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</si>
  <si>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</si>
  <si>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</si>
  <si>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</si>
  <si>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</si>
  <si>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</si>
  <si>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</si>
  <si>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</si>
  <si>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</si>
  <si>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</si>
  <si>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</si>
  <si>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</si>
  <si>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</si>
  <si>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</si>
  <si>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</si>
  <si>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</si>
  <si>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</si>
  <si>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</si>
  <si>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</si>
  <si>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</si>
  <si>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</si>
  <si>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</si>
  <si>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</si>
  <si>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</si>
  <si>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</si>
  <si>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</si>
  <si>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</si>
  <si>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</si>
  <si>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</si>
  <si>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</si>
  <si>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</si>
  <si>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</si>
  <si>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</si>
  <si>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</si>
  <si>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</si>
  <si>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</si>
  <si>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</si>
  <si>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</si>
  <si>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</si>
  <si>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</si>
  <si>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</si>
  <si>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</si>
  <si>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</si>
  <si>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</si>
  <si>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</si>
  <si>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</si>
  <si>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</si>
  <si>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</si>
  <si>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</si>
  <si>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</si>
  <si>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</si>
  <si>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</si>
  <si>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</si>
  <si>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</si>
  <si>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</si>
  <si>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</si>
  <si>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</si>
  <si>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</si>
  <si>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</si>
  <si>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</si>
  <si>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</si>
  <si>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</si>
  <si>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</si>
  <si>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</si>
  <si>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</si>
  <si>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</si>
  <si>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</si>
  <si>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</si>
  <si>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</si>
  <si>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</si>
  <si>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</si>
  <si>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</si>
  <si>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</si>
  <si>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</si>
  <si>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</si>
  <si>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</si>
  <si>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</si>
  <si>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</si>
  <si>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</si>
  <si>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</si>
  <si>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</si>
  <si>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</si>
  <si>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</si>
  <si>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</si>
  <si>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</si>
  <si>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</si>
  <si>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</si>
  <si>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</si>
  <si>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</si>
  <si>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</si>
  <si>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</si>
  <si>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</si>
  <si>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</si>
  <si>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</si>
  <si>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</si>
  <si>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</si>
  <si>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</si>
  <si>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</si>
  <si>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</si>
  <si>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</si>
  <si>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</si>
  <si>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</si>
  <si>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</si>
  <si>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</si>
  <si>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</si>
  <si>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</si>
  <si>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</si>
  <si>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</si>
  <si>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</si>
  <si>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</si>
  <si>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</si>
  <si>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</si>
  <si>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</si>
  <si>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</si>
  <si>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</si>
  <si>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</si>
  <si>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</si>
  <si>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</si>
  <si>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</si>
  <si>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</si>
  <si>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</si>
  <si>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</si>
  <si>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</si>
  <si>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</si>
  <si>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</si>
  <si>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</si>
  <si>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</si>
  <si>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</si>
  <si>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</si>
  <si>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</si>
  <si>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</si>
  <si>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</si>
  <si>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</si>
  <si>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</si>
  <si>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</si>
  <si>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</si>
  <si>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</si>
  <si>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</si>
  <si>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</si>
  <si>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</si>
  <si>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</si>
  <si>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</si>
  <si>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</si>
  <si>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</si>
  <si>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</si>
  <si>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</si>
  <si>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</si>
  <si>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</si>
  <si>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</si>
  <si>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</si>
  <si>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</si>
  <si>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</si>
  <si>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</si>
  <si>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</si>
  <si>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</si>
  <si>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</si>
  <si>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</si>
  <si>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</si>
  <si>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</si>
  <si>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</si>
  <si>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</si>
  <si>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</si>
  <si>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</si>
  <si>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</si>
  <si>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</si>
  <si>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</si>
  <si>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</si>
  <si>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</si>
  <si>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</si>
  <si>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</si>
  <si>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</si>
  <si>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</si>
  <si>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</si>
  <si>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</si>
  <si>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</si>
  <si>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</si>
  <si>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</si>
  <si>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</si>
  <si>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</si>
  <si>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</si>
  <si>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</si>
  <si>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</si>
  <si>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</si>
  <si>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</si>
  <si>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</si>
  <si>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</si>
  <si>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</si>
  <si>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</si>
  <si>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</si>
  <si>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</si>
  <si>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</si>
  <si>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</si>
  <si>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</si>
  <si>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</si>
  <si>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</si>
  <si>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</si>
  <si>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</si>
  <si>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</si>
  <si>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</si>
  <si>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</si>
  <si>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</si>
  <si>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</si>
  <si>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</si>
  <si>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</si>
  <si>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</si>
  <si>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</si>
  <si>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</si>
  <si>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</si>
  <si>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</si>
  <si>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</si>
  <si>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</si>
  <si>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</si>
  <si>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</si>
  <si>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</si>
  <si>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</si>
  <si>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</si>
  <si>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</si>
  <si>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</si>
  <si>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</si>
  <si>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</si>
  <si>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</si>
  <si>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</si>
  <si>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</si>
  <si>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</si>
  <si>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</si>
  <si>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</si>
  <si>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</si>
  <si>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</si>
  <si>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</si>
  <si>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</si>
  <si>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</si>
  <si>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</si>
  <si>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</si>
  <si>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</si>
  <si>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</si>
  <si>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</si>
  <si>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</si>
  <si>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</si>
  <si>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</si>
  <si>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</si>
  <si>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</si>
  <si>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</si>
  <si>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</si>
  <si>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</si>
  <si>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</si>
  <si>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</si>
  <si>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</si>
  <si>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</si>
  <si>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</si>
  <si>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</si>
  <si>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</si>
  <si>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</si>
  <si>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</si>
  <si>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</si>
  <si>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</si>
  <si>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</si>
  <si>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</si>
  <si>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</si>
  <si>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</si>
  <si>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</si>
  <si>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</si>
  <si>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</si>
  <si>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</si>
  <si>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</si>
  <si>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</si>
  <si>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</si>
  <si>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</si>
  <si>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</si>
  <si>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</si>
  <si>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</si>
  <si>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</si>
  <si>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</si>
  <si>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</si>
  <si>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</si>
  <si>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</si>
  <si>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</si>
  <si>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</si>
  <si>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</si>
  <si>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</si>
  <si>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</si>
  <si>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</si>
  <si>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</si>
  <si>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</si>
  <si>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</si>
  <si>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</si>
  <si>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</si>
  <si>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</si>
  <si>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</si>
  <si>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</si>
  <si>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</si>
  <si>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</si>
  <si>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</si>
  <si>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</si>
  <si>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</si>
  <si>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</si>
  <si>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</si>
  <si>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</si>
  <si>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</si>
  <si>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</si>
  <si>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</si>
  <si>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</si>
  <si>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</si>
  <si>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</si>
  <si>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</si>
  <si>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</si>
  <si>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</si>
  <si>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</si>
  <si>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</si>
  <si>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</si>
  <si>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</si>
  <si>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</si>
  <si>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</si>
  <si>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</si>
  <si>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</si>
  <si>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</si>
  <si>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</si>
  <si>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</si>
  <si>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</si>
  <si>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</si>
  <si>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</si>
  <si>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</si>
  <si>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</si>
  <si>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</si>
  <si>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</si>
  <si>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</si>
  <si>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</si>
  <si>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</si>
  <si>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</si>
  <si>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</si>
  <si>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</si>
  <si>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</si>
  <si>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</si>
  <si>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</si>
  <si>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</si>
  <si>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</si>
  <si>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</si>
  <si>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</si>
  <si>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</si>
  <si>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</si>
  <si>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</si>
  <si>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</si>
  <si>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</si>
  <si>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</si>
  <si>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</si>
  <si>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</si>
  <si>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</si>
  <si>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</si>
  <si>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</si>
  <si>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</si>
  <si>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</si>
  <si>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</si>
  <si>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</si>
  <si>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</si>
  <si>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</si>
  <si>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</si>
  <si>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</si>
  <si>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</si>
  <si>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</si>
  <si>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</si>
  <si>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</si>
  <si>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</si>
  <si>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</si>
  <si>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</si>
  <si>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</si>
  <si>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</si>
  <si>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</si>
  <si>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</si>
  <si>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</si>
  <si>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</si>
  <si>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</si>
  <si>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</si>
  <si>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</si>
  <si>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</si>
  <si>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</si>
  <si>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</si>
  <si>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</si>
  <si>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</si>
  <si>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</si>
  <si>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</si>
  <si>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</si>
  <si>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</si>
  <si>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</si>
  <si>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</si>
  <si>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</si>
  <si>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</si>
  <si>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</si>
  <si>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</si>
  <si>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</si>
  <si>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</si>
  <si>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</si>
  <si>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</si>
  <si>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</si>
  <si>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</si>
  <si>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</si>
  <si>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</si>
  <si>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</si>
  <si>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</si>
  <si>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</si>
  <si>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</si>
  <si>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</si>
  <si>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</si>
  <si>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</si>
  <si>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</si>
  <si>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</si>
  <si>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</si>
  <si>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</si>
  <si>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</si>
  <si>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</si>
  <si>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</si>
  <si>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</si>
  <si>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</si>
  <si>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</si>
  <si>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</si>
  <si>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</si>
  <si>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</si>
  <si>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</si>
  <si>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</si>
  <si>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</si>
  <si>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</si>
  <si>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</si>
  <si>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</si>
  <si>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</si>
  <si>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</si>
  <si>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</si>
  <si>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</si>
  <si>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</si>
  <si>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</si>
  <si>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</si>
  <si>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</si>
  <si>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</si>
  <si>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</si>
  <si>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</si>
  <si>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</si>
  <si>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</si>
  <si>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</si>
  <si>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</si>
  <si>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</si>
  <si>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</si>
  <si>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</si>
  <si>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</si>
  <si>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</si>
  <si>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</si>
  <si>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</si>
  <si>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</si>
  <si>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</si>
  <si>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</si>
  <si>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</si>
  <si>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</si>
  <si>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</si>
  <si>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</si>
  <si>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</si>
  <si>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</si>
  <si>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</si>
  <si>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</si>
  <si>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</si>
  <si>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</si>
  <si>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</si>
  <si>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</si>
  <si>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</si>
  <si>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</si>
  <si>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</si>
  <si>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</si>
  <si>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</si>
  <si>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</si>
  <si>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</si>
  <si>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</si>
  <si>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</si>
  <si>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</si>
  <si>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</si>
  <si>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</si>
  <si>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</si>
  <si>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</si>
  <si>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</si>
  <si>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</si>
  <si>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</si>
  <si>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</si>
  <si>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</si>
  <si>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</si>
  <si>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</si>
  <si>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</si>
  <si>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</si>
  <si>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</si>
  <si>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</si>
  <si>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</si>
  <si>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</si>
  <si>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</si>
  <si>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</si>
  <si>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</si>
  <si>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</si>
  <si>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</si>
  <si>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</si>
  <si>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</si>
  <si>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</si>
  <si>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</si>
  <si>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</si>
  <si>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</si>
  <si>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</si>
  <si>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</si>
  <si>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</si>
  <si>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</si>
  <si>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</si>
  <si>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</si>
  <si>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</si>
  <si>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</si>
  <si>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</si>
  <si>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</si>
  <si>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</si>
  <si>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</si>
  <si>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</si>
  <si>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</si>
  <si>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</si>
  <si>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</si>
  <si>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</si>
  <si>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</si>
  <si>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</si>
  <si>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</si>
  <si>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</si>
  <si>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</si>
  <si>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</si>
  <si>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</si>
  <si>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</si>
  <si>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</si>
  <si>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</si>
  <si>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</si>
  <si>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</si>
  <si>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</si>
  <si>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</si>
  <si>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</si>
  <si>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</si>
  <si>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</si>
  <si>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</si>
  <si>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</si>
  <si>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</si>
  <si>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</si>
  <si>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</si>
  <si>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</si>
  <si>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</si>
  <si>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</si>
  <si>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</si>
  <si>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</si>
  <si>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</si>
  <si>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</si>
  <si>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</si>
  <si>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</si>
  <si>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</si>
  <si>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</si>
  <si>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</si>
  <si>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</si>
  <si>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</si>
  <si>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</si>
  <si>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</si>
  <si>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</si>
  <si>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</si>
  <si>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</si>
  <si>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</si>
  <si>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</si>
  <si>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</si>
  <si>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</si>
  <si>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</si>
  <si>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</si>
  <si>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</si>
  <si>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</si>
  <si>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</si>
  <si>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</si>
  <si>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</si>
  <si>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</si>
  <si>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</si>
  <si>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</si>
  <si>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</si>
  <si>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</si>
  <si>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</si>
  <si>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</si>
  <si>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</si>
  <si>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</si>
  <si>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</si>
  <si>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</si>
  <si>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</si>
  <si>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</si>
  <si>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</si>
  <si>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</si>
  <si>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</si>
  <si>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</si>
  <si>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</si>
  <si>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</si>
  <si>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</si>
  <si>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</si>
  <si>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</si>
  <si>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</si>
  <si>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</si>
  <si>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</si>
  <si>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</si>
  <si>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</si>
  <si>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</si>
  <si>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</si>
  <si>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</si>
  <si>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</si>
  <si>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</si>
  <si>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</si>
  <si>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</si>
  <si>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</si>
  <si>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</si>
  <si>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</si>
  <si>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</si>
  <si>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</si>
  <si>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</si>
  <si>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</si>
  <si>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</si>
  <si>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</si>
  <si>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</si>
  <si>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</si>
  <si>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</si>
  <si>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</si>
  <si>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</si>
  <si>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</si>
  <si>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</si>
  <si>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</si>
  <si>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</si>
  <si>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</si>
  <si>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</si>
  <si>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</si>
  <si>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</si>
  <si>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</si>
  <si>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</si>
  <si>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</si>
  <si>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</si>
  <si>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</si>
  <si>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</si>
  <si>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</si>
  <si>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</si>
  <si>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</si>
  <si>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</si>
  <si>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</si>
  <si>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</si>
  <si>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</si>
  <si>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</si>
  <si>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</si>
  <si>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</si>
  <si>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</si>
  <si>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</si>
  <si>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</si>
  <si>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</si>
  <si>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</si>
  <si>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</si>
  <si>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</si>
  <si>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</si>
  <si>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</si>
  <si>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</si>
  <si>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</si>
  <si>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</si>
  <si>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</si>
  <si>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</si>
  <si>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</si>
  <si>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</si>
  <si>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</si>
  <si>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</si>
  <si>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</si>
  <si>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</si>
  <si>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</si>
  <si>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</si>
  <si>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</si>
  <si>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</si>
  <si>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</si>
  <si>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</si>
  <si>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</si>
  <si>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</si>
  <si>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</si>
  <si>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</si>
  <si>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</si>
  <si>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</si>
  <si>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</si>
  <si>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</si>
  <si>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</si>
  <si>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</si>
  <si>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</si>
  <si>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</si>
  <si>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</si>
  <si>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</si>
  <si>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</si>
  <si>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</si>
  <si>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</si>
  <si>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</si>
  <si>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</si>
  <si>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</si>
  <si>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</si>
  <si>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</si>
  <si>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</si>
  <si>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</si>
  <si>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</si>
  <si>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</si>
  <si>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</si>
  <si>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</si>
  <si>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</si>
  <si>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</si>
  <si>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</si>
  <si>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</si>
  <si>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</si>
  <si>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</si>
  <si>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</si>
  <si>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</si>
  <si>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</si>
  <si>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</si>
  <si>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</si>
  <si>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</si>
  <si>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</si>
  <si>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</si>
  <si>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</si>
  <si>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</si>
  <si>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</si>
  <si>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</si>
  <si>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</si>
  <si>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</si>
  <si>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</si>
  <si>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</si>
  <si>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</si>
  <si>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</si>
  <si>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</si>
  <si>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</si>
  <si>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</si>
  <si>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</si>
  <si>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</si>
  <si>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</si>
  <si>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</si>
  <si>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</si>
  <si>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</si>
  <si>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</si>
  <si>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</si>
  <si>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</si>
  <si>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</si>
  <si>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</si>
  <si>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</si>
  <si>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</si>
  <si>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</si>
  <si>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</si>
  <si>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</si>
  <si>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</si>
  <si>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</si>
  <si>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</si>
  <si>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</si>
  <si>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</si>
  <si>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</si>
  <si>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</si>
  <si>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</si>
  <si>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</si>
  <si>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</si>
  <si>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</si>
  <si>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</si>
  <si>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</si>
  <si>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</si>
  <si>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</si>
  <si>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</si>
  <si>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</si>
  <si>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</si>
  <si>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</si>
  <si>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</si>
  <si>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</si>
  <si>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</si>
  <si>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</si>
  <si>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</si>
  <si>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</si>
  <si>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</si>
  <si>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</si>
  <si>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</si>
  <si>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</si>
  <si>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</si>
  <si>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</si>
  <si>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</si>
  <si>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</si>
  <si>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</si>
  <si>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</si>
  <si>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</si>
  <si>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</si>
  <si>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</si>
  <si>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</si>
  <si>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</si>
  <si>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</si>
  <si>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</si>
  <si>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</si>
  <si>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</si>
  <si>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</si>
  <si>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</si>
  <si>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</si>
  <si>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</si>
  <si>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</si>
  <si>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</si>
  <si>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</si>
  <si>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</si>
  <si>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</si>
  <si>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</si>
  <si>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</si>
  <si>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</si>
  <si>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</si>
  <si>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</si>
  <si>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</si>
  <si>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</si>
  <si>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</si>
  <si>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</si>
  <si>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</si>
  <si>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</si>
  <si>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</si>
  <si>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</si>
  <si>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</si>
  <si>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</si>
  <si>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</si>
  <si>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</si>
  <si>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</si>
  <si>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</si>
  <si>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</si>
  <si>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</si>
  <si>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</si>
  <si>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</si>
  <si>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</si>
  <si>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</si>
  <si>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</si>
  <si>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</si>
  <si>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</si>
  <si>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</si>
  <si>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</si>
  <si>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</si>
  <si>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</si>
  <si>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</si>
  <si>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</si>
  <si>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</si>
  <si>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</si>
  <si>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</si>
  <si>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</si>
  <si>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</si>
  <si>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</si>
  <si>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</si>
  <si>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</si>
  <si>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</si>
  <si>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</si>
  <si>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</si>
  <si>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</si>
  <si>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</si>
  <si>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</si>
  <si>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</si>
  <si>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</si>
  <si>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</si>
  <si>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</si>
  <si>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</si>
  <si>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</si>
  <si>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</si>
  <si>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</si>
  <si>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</si>
  <si>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</si>
  <si>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</si>
  <si>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</si>
  <si>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</si>
  <si>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</si>
  <si>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</si>
  <si>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</si>
  <si>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</si>
  <si>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</si>
  <si>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</si>
  <si>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</si>
  <si>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</si>
  <si>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</si>
  <si>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</si>
  <si>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</si>
  <si>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</si>
  <si>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</si>
  <si>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</si>
  <si>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</si>
  <si>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</si>
  <si>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</si>
  <si>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</si>
  <si>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</si>
  <si>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</si>
  <si>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</si>
  <si>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</si>
  <si>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</si>
  <si>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</si>
  <si>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</si>
  <si>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</si>
  <si>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</si>
  <si>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</si>
  <si>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</si>
  <si>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</si>
  <si>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</si>
  <si>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</si>
  <si>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</si>
  <si>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</si>
  <si>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</si>
  <si>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</si>
  <si>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</si>
  <si>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</si>
  <si>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</si>
  <si>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</si>
  <si>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</si>
  <si>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</si>
  <si>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</si>
  <si>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</si>
  <si>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</si>
  <si>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</si>
  <si>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</si>
  <si>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</si>
  <si>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</si>
  <si>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</si>
  <si>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</si>
  <si>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</si>
  <si>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</si>
  <si>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</si>
  <si>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</si>
  <si>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</si>
  <si>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</si>
  <si>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</si>
  <si>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</si>
  <si>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</si>
  <si>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</si>
  <si>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</si>
  <si>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</si>
  <si>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</si>
  <si>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</si>
  <si>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</si>
  <si>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</si>
  <si>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</si>
  <si>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</si>
  <si>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</si>
  <si>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</si>
  <si>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</si>
  <si>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</si>
  <si>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</si>
  <si>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</si>
  <si>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</si>
  <si>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</si>
  <si>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</si>
  <si>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</si>
  <si>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</si>
  <si>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</si>
  <si>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</si>
  <si>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</si>
  <si>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</si>
  <si>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</si>
  <si>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</si>
  <si>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</si>
  <si>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</si>
  <si>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</si>
  <si>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</si>
  <si>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</si>
  <si>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</si>
  <si>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</si>
  <si>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</si>
  <si>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</si>
  <si>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</si>
  <si>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</si>
  <si>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</si>
  <si>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</si>
  <si>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</si>
  <si>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</si>
  <si>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</si>
  <si>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</si>
  <si>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</si>
  <si>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</si>
  <si>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</si>
  <si>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</si>
  <si>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</si>
  <si>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</si>
  <si>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</si>
  <si>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</si>
  <si>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</si>
  <si>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</si>
  <si>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</si>
  <si>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</si>
  <si>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</si>
  <si>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</si>
  <si>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</si>
  <si>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</si>
  <si>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</si>
  <si>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</si>
  <si>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</si>
  <si>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</si>
  <si>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</si>
  <si>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</si>
  <si>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</si>
  <si>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</si>
  <si>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</si>
  <si>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</si>
  <si>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</si>
  <si>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</si>
  <si>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</si>
  <si>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</si>
  <si>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</si>
  <si>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</si>
  <si>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</si>
  <si>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</si>
  <si>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</si>
  <si>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</si>
  <si>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</si>
  <si>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</si>
  <si>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</si>
  <si>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</si>
  <si>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</si>
  <si>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</si>
  <si>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</si>
  <si>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</si>
  <si>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</si>
  <si>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</si>
  <si>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</si>
  <si>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</si>
  <si>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</si>
  <si>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</si>
  <si>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</si>
  <si>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</si>
  <si>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</si>
  <si>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</si>
  <si>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</si>
  <si>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</si>
  <si>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</si>
  <si>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</si>
  <si>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</si>
  <si>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</si>
  <si>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</si>
  <si>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</si>
  <si>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</si>
  <si>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</si>
  <si>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</si>
  <si>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</si>
  <si>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</si>
  <si>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</si>
  <si>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</si>
  <si>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</si>
  <si>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</si>
  <si>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</si>
  <si>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</si>
  <si>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</si>
  <si>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</si>
  <si>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</si>
  <si>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</si>
  <si>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</si>
  <si>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</si>
  <si>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</si>
  <si>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</si>
  <si>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</si>
  <si>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</si>
  <si>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</si>
  <si>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</si>
  <si>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</si>
  <si>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</si>
  <si>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</si>
  <si>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</si>
  <si>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</si>
  <si>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</si>
  <si>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</si>
  <si>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</si>
  <si>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</si>
  <si>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</si>
  <si>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</si>
  <si>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</si>
  <si>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</si>
  <si>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</si>
  <si>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</si>
  <si>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</si>
  <si>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</si>
  <si>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</si>
  <si>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</si>
  <si>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</si>
  <si>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</si>
  <si>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</si>
  <si>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</si>
  <si>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</si>
  <si>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</si>
  <si>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</si>
  <si>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</si>
  <si>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</si>
  <si>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</si>
  <si>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</si>
  <si>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</si>
  <si>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</si>
  <si>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</si>
  <si>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</si>
  <si>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</si>
  <si>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</si>
  <si>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</si>
  <si>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</si>
  <si>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</si>
  <si>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</si>
  <si>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</si>
  <si>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</si>
  <si>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</si>
  <si>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</si>
  <si>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</si>
  <si>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</si>
  <si>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</si>
  <si>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</si>
  <si>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</si>
  <si>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</si>
  <si>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</si>
  <si>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</si>
  <si>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</si>
  <si>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</si>
  <si>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</si>
  <si>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</si>
  <si>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</si>
  <si>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</si>
  <si>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</si>
  <si>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</si>
  <si>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</si>
  <si>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</si>
  <si>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</si>
  <si>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</si>
  <si>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</si>
  <si>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</si>
  <si>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</si>
  <si>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</si>
  <si>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</si>
  <si>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</si>
  <si>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</si>
  <si>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</si>
  <si>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</si>
  <si>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</si>
  <si>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</si>
  <si>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</si>
  <si>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</si>
  <si>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</si>
  <si>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</si>
  <si>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</si>
  <si>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</si>
  <si>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</si>
  <si>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</si>
  <si>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</si>
  <si>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</si>
  <si>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</si>
  <si>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</si>
  <si>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</si>
  <si>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</si>
  <si>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</si>
  <si>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</si>
  <si>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</si>
  <si>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</si>
  <si>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</si>
  <si>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</si>
  <si>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</si>
  <si>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</si>
  <si>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</si>
  <si>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</si>
  <si>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</si>
  <si>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</si>
  <si>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</si>
  <si>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</si>
  <si>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</si>
  <si>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</si>
  <si>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</si>
  <si>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</si>
  <si>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</si>
  <si>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</si>
  <si>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</si>
  <si>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</si>
  <si>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</si>
  <si>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</si>
  <si>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</si>
  <si>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</si>
  <si>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</si>
  <si>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</si>
  <si>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</si>
  <si>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</si>
  <si>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</si>
  <si>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</si>
  <si>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</si>
  <si>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</si>
  <si>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</si>
  <si>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</si>
  <si>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</si>
  <si>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</si>
  <si>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</si>
  <si>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</si>
  <si>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</si>
  <si>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</si>
  <si>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</si>
  <si>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</si>
  <si>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</si>
  <si>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</si>
  <si>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</si>
  <si>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</si>
  <si>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</si>
  <si>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</si>
  <si>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</si>
  <si>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</si>
  <si>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</si>
  <si>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</si>
  <si>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</si>
  <si>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</si>
  <si>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</si>
  <si>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</si>
  <si>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</si>
  <si>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</si>
  <si>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</si>
  <si>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</si>
  <si>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</si>
  <si>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</si>
  <si>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</si>
  <si>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</si>
  <si>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</si>
  <si>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</si>
  <si>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</si>
  <si>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</si>
  <si>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</si>
  <si>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</si>
  <si>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</si>
  <si>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</si>
  <si>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</si>
  <si>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</si>
  <si>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</si>
  <si>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</si>
  <si>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</si>
  <si>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</si>
  <si>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</si>
  <si>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</si>
  <si>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</si>
  <si>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</si>
  <si>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</si>
  <si>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</si>
  <si>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</si>
  <si>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</si>
  <si>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</si>
  <si>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</si>
  <si>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</si>
  <si>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</si>
  <si>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</si>
  <si>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</si>
  <si>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</si>
  <si>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</si>
  <si>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</si>
  <si>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</si>
  <si>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</si>
  <si>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</si>
  <si>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</si>
  <si>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</si>
  <si>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</si>
  <si>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</si>
  <si>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</si>
  <si>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</si>
  <si>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</si>
  <si>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</si>
  <si>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</si>
  <si>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</si>
  <si>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</si>
  <si>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</si>
  <si>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</si>
  <si>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</si>
  <si>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</si>
  <si>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</si>
  <si>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</si>
  <si>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</si>
  <si>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</si>
  <si>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</si>
  <si>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</si>
  <si>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</si>
  <si>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</si>
  <si>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</si>
  <si>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</si>
  <si>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</si>
  <si>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</si>
  <si>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</si>
  <si>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</si>
  <si>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</si>
  <si>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</si>
  <si>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</si>
  <si>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</si>
  <si>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</si>
  <si>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</si>
  <si>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</si>
  <si>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</si>
  <si>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</si>
  <si>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</si>
  <si>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</si>
  <si>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</si>
  <si>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</si>
  <si>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</si>
  <si>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</si>
  <si>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</si>
  <si>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</si>
  <si>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</si>
  <si>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</si>
  <si>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</si>
  <si>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</si>
  <si>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</si>
  <si>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</si>
  <si>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</si>
  <si>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</si>
  <si>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</si>
  <si>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</si>
  <si>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</si>
  <si>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</si>
  <si>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</si>
  <si>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</si>
  <si>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</si>
  <si>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</si>
  <si>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</si>
  <si>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</si>
  <si>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</si>
  <si>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</si>
  <si>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</si>
  <si>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</si>
  <si>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</si>
  <si>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</si>
  <si>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</si>
  <si>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</si>
  <si>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</si>
  <si>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</si>
  <si>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</si>
  <si>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</si>
  <si>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</si>
  <si>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</si>
  <si>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</si>
  <si>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</si>
  <si>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</si>
  <si>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</si>
  <si>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</si>
  <si>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</si>
  <si>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</si>
  <si>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</si>
  <si>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</si>
  <si>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</si>
  <si>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</si>
  <si>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</si>
  <si>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</si>
  <si>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</si>
  <si>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</si>
  <si>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</si>
  <si>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</si>
  <si>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</si>
  <si>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</si>
  <si>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</si>
  <si>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</si>
  <si>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</si>
  <si>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</si>
  <si>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</si>
  <si>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</si>
  <si>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</si>
  <si>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</si>
  <si>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</si>
  <si>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</si>
  <si>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</si>
  <si>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</si>
  <si>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</si>
  <si>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</si>
  <si>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</si>
  <si>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</si>
  <si>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</si>
  <si>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</si>
  <si>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</si>
  <si>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</si>
  <si>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</si>
  <si>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</si>
  <si>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</si>
  <si>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</si>
  <si>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</si>
  <si>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</si>
  <si>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</si>
  <si>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</si>
  <si>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</si>
  <si>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</si>
  <si>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</si>
  <si>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</si>
  <si>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</si>
  <si>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</si>
  <si>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</si>
  <si>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</si>
  <si>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</si>
  <si>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</si>
  <si>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</si>
  <si>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</si>
  <si>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</si>
  <si>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</si>
  <si>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</si>
  <si>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</si>
  <si>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</si>
  <si>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</si>
  <si>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</si>
  <si>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</si>
  <si>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</si>
  <si>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</si>
  <si>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</si>
  <si>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</si>
  <si>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</si>
  <si>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</si>
  <si>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</si>
  <si>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</si>
  <si>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</si>
  <si>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</si>
  <si>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</si>
  <si>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</si>
  <si>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</si>
  <si>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</si>
  <si>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</si>
  <si>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</si>
  <si>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</si>
  <si>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</si>
  <si>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</si>
  <si>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</si>
  <si>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</si>
  <si>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</si>
  <si>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</si>
  <si>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</si>
  <si>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</si>
  <si>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</si>
  <si>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</si>
  <si>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</si>
  <si>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</si>
  <si>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</si>
  <si>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</si>
  <si>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</si>
  <si>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</si>
  <si>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</si>
  <si>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</si>
  <si>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</si>
  <si>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</si>
  <si>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</si>
  <si>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</si>
  <si>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</si>
  <si>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</si>
  <si>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</si>
  <si>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</si>
  <si>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</si>
  <si>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</si>
  <si>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</si>
  <si>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</si>
  <si>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</si>
  <si>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</si>
  <si>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</si>
  <si>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</si>
  <si>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</si>
  <si>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</si>
  <si>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</si>
  <si>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</si>
  <si>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</si>
  <si>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</si>
  <si>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</si>
  <si>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</si>
  <si>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</si>
  <si>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</si>
  <si>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</si>
  <si>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</si>
  <si>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</si>
  <si>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</si>
  <si>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</si>
  <si>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</si>
  <si>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</si>
  <si>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</si>
  <si>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</si>
  <si>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</si>
  <si>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</si>
  <si>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</si>
  <si>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</si>
  <si>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</si>
  <si>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</si>
  <si>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</si>
  <si>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</si>
  <si>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</si>
  <si>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</si>
  <si>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</si>
  <si>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</si>
  <si>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</si>
  <si>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</si>
  <si>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</si>
  <si>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</si>
  <si>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</si>
  <si>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</si>
  <si>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</si>
  <si>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</si>
  <si>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</si>
  <si>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</si>
  <si>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</si>
  <si>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</si>
  <si>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</si>
  <si>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</si>
  <si>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</si>
  <si>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</si>
  <si>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</si>
  <si>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</si>
  <si>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</si>
  <si>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</si>
  <si>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</si>
  <si>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</si>
  <si>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</si>
  <si>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</si>
  <si>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</si>
  <si>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</si>
  <si>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</si>
  <si>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</si>
  <si>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</si>
  <si>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</si>
  <si>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</si>
  <si>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</si>
  <si>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</si>
  <si>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</si>
  <si>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</si>
  <si>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</si>
  <si>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</si>
  <si>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</si>
  <si>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</si>
  <si>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</si>
  <si>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</si>
  <si>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</si>
  <si>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</si>
  <si>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</si>
  <si>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</si>
  <si>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</si>
  <si>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</si>
  <si>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</si>
  <si>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</si>
  <si>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</si>
  <si>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</si>
  <si>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</si>
  <si>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</si>
  <si>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</si>
  <si>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</si>
  <si>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</si>
  <si>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</si>
  <si>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</si>
  <si>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</si>
  <si>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</si>
  <si>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</si>
  <si>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</si>
  <si>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</si>
  <si>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</si>
  <si>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</si>
  <si>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</si>
  <si>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</si>
  <si>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</si>
  <si>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</si>
  <si>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</si>
  <si>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</si>
  <si>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</si>
  <si>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</si>
  <si>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</si>
  <si>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</si>
  <si>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</si>
  <si>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</si>
  <si>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</si>
  <si>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</si>
  <si>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</si>
  <si>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</si>
  <si>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</si>
  <si>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</si>
  <si>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</si>
  <si>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</si>
  <si>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</si>
  <si>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</si>
  <si>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</si>
  <si>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</si>
  <si>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</si>
  <si>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</si>
  <si>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</si>
  <si>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</si>
  <si>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</si>
  <si>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</si>
  <si>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</si>
  <si>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</si>
  <si>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</si>
  <si>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</si>
  <si>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</si>
  <si>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</si>
  <si>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</si>
  <si>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</si>
  <si>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</si>
  <si>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</si>
  <si>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</si>
  <si>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</si>
  <si>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</si>
  <si>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</si>
  <si>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</si>
  <si>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</si>
  <si>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</si>
  <si>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</si>
  <si>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</si>
  <si>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</si>
  <si>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</si>
  <si>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</si>
  <si>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</si>
  <si>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</si>
  <si>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</si>
  <si>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</si>
  <si>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</si>
  <si>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</si>
  <si>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</si>
  <si>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</si>
  <si>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</si>
  <si>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</si>
  <si>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</si>
  <si>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</si>
  <si>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</si>
  <si>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</si>
  <si>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</si>
  <si>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</si>
  <si>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</si>
  <si>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</si>
  <si>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</si>
  <si>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</si>
  <si>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</si>
  <si>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</si>
  <si>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</si>
  <si>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</si>
  <si>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</si>
  <si>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</si>
  <si>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</si>
  <si>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</si>
  <si>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</si>
  <si>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</si>
  <si>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</si>
  <si>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</si>
  <si>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</si>
  <si>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</si>
  <si>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</si>
  <si>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</si>
  <si>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</si>
  <si>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</si>
  <si>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</si>
  <si>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</si>
  <si>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</si>
  <si>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</si>
  <si>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</si>
  <si>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</si>
  <si>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</si>
  <si>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</si>
  <si>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</si>
  <si>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</si>
  <si>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</si>
  <si>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</si>
  <si>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</si>
  <si>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</si>
  <si>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</si>
  <si>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</si>
  <si>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</si>
  <si>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</si>
  <si>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</si>
  <si>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</si>
  <si>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</si>
  <si>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</si>
  <si>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</si>
  <si>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</si>
  <si>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</si>
  <si>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</si>
  <si>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</si>
  <si>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</si>
  <si>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</si>
  <si>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</si>
  <si>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</si>
  <si>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</si>
  <si>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</si>
  <si>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</si>
  <si>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</si>
  <si>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</si>
  <si>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</si>
  <si>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</si>
  <si>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</si>
  <si>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</si>
  <si>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</si>
  <si>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</si>
  <si>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</si>
  <si>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</si>
  <si>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</si>
  <si>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</si>
  <si>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</si>
  <si>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</si>
  <si>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</si>
  <si>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</si>
  <si>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</si>
  <si>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</si>
  <si>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</si>
  <si>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</si>
  <si>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</si>
  <si>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</si>
  <si>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</si>
  <si>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</si>
  <si>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</si>
  <si>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</si>
  <si>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</si>
  <si>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</si>
  <si>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</si>
  <si>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</si>
  <si>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</si>
  <si>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</si>
  <si>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</si>
  <si>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</si>
  <si>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</si>
  <si>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</si>
  <si>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</si>
  <si>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</si>
  <si>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</si>
  <si>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</si>
  <si>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</si>
  <si>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</si>
  <si>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</si>
  <si>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</si>
  <si>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</si>
  <si>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</si>
  <si>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</si>
  <si>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</si>
  <si>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</si>
  <si>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</si>
  <si>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</si>
  <si>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</si>
  <si>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</si>
  <si>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</si>
  <si>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</si>
  <si>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</si>
  <si>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</si>
  <si>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</si>
  <si>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</si>
  <si>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</si>
  <si>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</si>
  <si>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</si>
  <si>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</si>
  <si>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</si>
  <si>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</si>
  <si>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</si>
  <si>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</si>
  <si>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</si>
  <si>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</si>
  <si>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</si>
  <si>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</si>
  <si>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</si>
  <si>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</si>
  <si>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</si>
  <si>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</si>
  <si>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</si>
  <si>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</si>
  <si>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</si>
  <si>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</si>
  <si>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</si>
  <si>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</si>
  <si>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</si>
  <si>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</si>
  <si>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</si>
  <si>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</si>
  <si>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</si>
  <si>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</si>
  <si>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</si>
  <si>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</si>
  <si>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</si>
  <si>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</si>
  <si>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</si>
  <si>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</si>
  <si>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</si>
  <si>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</si>
  <si>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</si>
  <si>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</si>
  <si>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</si>
  <si>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</si>
  <si>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</si>
  <si>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</si>
  <si>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</si>
  <si>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</si>
  <si>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</si>
  <si>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</si>
  <si>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</si>
  <si>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</si>
  <si>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</si>
  <si>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</si>
  <si>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</si>
  <si>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</si>
  <si>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</si>
  <si>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</si>
  <si>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</si>
  <si>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</si>
  <si>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</si>
  <si>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</si>
  <si>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</si>
  <si>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</si>
  <si>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</si>
  <si>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</si>
  <si>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</si>
  <si>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</si>
  <si>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</si>
  <si>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</si>
  <si>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</si>
  <si>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</si>
  <si>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</si>
  <si>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</si>
  <si>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</si>
  <si>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</si>
  <si>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</si>
  <si>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</si>
  <si>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</si>
  <si>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</si>
  <si>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</si>
  <si>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</si>
  <si>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</si>
  <si>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</si>
  <si>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</si>
  <si>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</si>
  <si>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</si>
  <si>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</si>
  <si>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</si>
  <si>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</si>
  <si>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</si>
  <si>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</si>
  <si>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</si>
  <si>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</si>
  <si>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</si>
  <si>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</si>
  <si>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</si>
  <si>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</si>
  <si>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</si>
  <si>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</si>
  <si>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</si>
  <si>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</si>
  <si>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</si>
  <si>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</si>
  <si>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</si>
  <si>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</si>
  <si>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</si>
  <si>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</si>
  <si>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</si>
  <si>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</si>
  <si>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</si>
  <si>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</si>
  <si>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</si>
  <si>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</si>
  <si>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</si>
  <si>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</si>
  <si>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</si>
  <si>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</si>
  <si>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</si>
  <si>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</si>
  <si>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</si>
  <si>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</si>
  <si>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</si>
  <si>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</si>
  <si>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</si>
  <si>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</si>
  <si>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</si>
  <si>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</si>
  <si>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</si>
  <si>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</si>
  <si>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</si>
  <si>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</si>
  <si>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</si>
  <si>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</si>
  <si>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</si>
  <si>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</si>
  <si>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</si>
  <si>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</si>
  <si>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</si>
  <si>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</si>
  <si>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</si>
  <si>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</si>
  <si>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</si>
  <si>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</si>
  <si>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</si>
  <si>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</si>
  <si>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</si>
  <si>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</si>
  <si>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</si>
  <si>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</si>
  <si>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</si>
  <si>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</si>
  <si>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</si>
  <si>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</si>
  <si>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</si>
  <si>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</si>
  <si>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</si>
  <si>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</si>
  <si>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</si>
  <si>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</si>
  <si>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</si>
  <si>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</si>
  <si>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</si>
  <si>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</si>
  <si>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</si>
  <si>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</si>
  <si>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</si>
  <si>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</si>
  <si>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</si>
  <si>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</si>
  <si>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</si>
  <si>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</si>
  <si>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</si>
  <si>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</si>
  <si>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</si>
  <si>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</si>
  <si>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</si>
  <si>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</si>
  <si>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</si>
  <si>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</si>
  <si>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</si>
  <si>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</si>
  <si>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</si>
  <si>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</si>
  <si>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</si>
  <si>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</si>
  <si>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</si>
  <si>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</si>
  <si>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</si>
  <si>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</si>
  <si>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</si>
  <si>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</si>
  <si>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</si>
  <si>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</si>
  <si>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</si>
  <si>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</si>
  <si>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</si>
  <si>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</si>
  <si>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</si>
  <si>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</si>
  <si>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</si>
  <si>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</si>
  <si>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</si>
  <si>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</si>
  <si>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</si>
  <si>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</si>
  <si>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</si>
  <si>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</si>
  <si>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</si>
  <si>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</si>
  <si>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</si>
  <si>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</si>
  <si>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</si>
  <si>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</si>
  <si>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</si>
  <si>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</si>
  <si>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</si>
  <si>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</si>
  <si>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</si>
  <si>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</si>
  <si>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</si>
  <si>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</si>
  <si>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</si>
  <si>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</si>
  <si>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</si>
  <si>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</si>
  <si>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</si>
  <si>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</si>
  <si>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</si>
  <si>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</si>
  <si>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</si>
  <si>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</si>
  <si>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</si>
  <si>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</si>
  <si>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</si>
  <si>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</si>
  <si>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</si>
  <si>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</si>
  <si>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</si>
  <si>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</si>
  <si>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</si>
  <si>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</si>
  <si>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</si>
  <si>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</si>
  <si>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</si>
  <si>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</si>
  <si>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</si>
  <si>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</si>
  <si>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</si>
  <si>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</si>
  <si>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</si>
  <si>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</si>
  <si>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</si>
  <si>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</si>
  <si>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</si>
  <si>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</si>
  <si>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</si>
  <si>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</si>
  <si>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</si>
  <si>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</si>
  <si>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</si>
  <si>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</si>
  <si>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</si>
  <si>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</si>
  <si>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</si>
  <si>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</si>
  <si>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</si>
  <si>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</si>
  <si>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</si>
  <si>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</si>
  <si>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</si>
  <si>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</si>
  <si>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</si>
  <si>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</si>
  <si>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</si>
  <si>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</si>
  <si>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</si>
  <si>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</si>
  <si>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</si>
  <si>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</si>
  <si>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</si>
  <si>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</si>
  <si>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</si>
  <si>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</si>
  <si>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</si>
  <si>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</si>
  <si>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</si>
  <si>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</si>
  <si>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</si>
  <si>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</si>
  <si>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</si>
  <si>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</si>
  <si>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</si>
  <si>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</si>
  <si>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</si>
  <si>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</si>
  <si>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</si>
  <si>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</si>
  <si>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</si>
  <si>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</si>
  <si>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</si>
  <si>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</si>
  <si>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</si>
  <si>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</si>
  <si>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</si>
  <si>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</si>
  <si>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</si>
  <si>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</si>
  <si>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</si>
  <si>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</si>
  <si>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</si>
  <si>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</si>
  <si>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</si>
  <si>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</si>
  <si>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</si>
  <si>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</si>
  <si>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</si>
  <si>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</si>
  <si>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</si>
  <si>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</si>
  <si>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</si>
  <si>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</si>
  <si>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</si>
  <si>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</si>
  <si>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</si>
  <si>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</si>
  <si>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</si>
  <si>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</si>
  <si>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</si>
  <si>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</si>
  <si>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</si>
  <si>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</si>
  <si>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</si>
  <si>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</si>
  <si>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</si>
  <si>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</si>
  <si>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</si>
  <si>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</si>
  <si>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</si>
  <si>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</si>
  <si>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</si>
  <si>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</si>
  <si>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</si>
  <si>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</si>
  <si>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</si>
  <si>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</si>
  <si>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</si>
  <si>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</si>
  <si>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</si>
  <si>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</si>
  <si>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</si>
  <si>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</si>
  <si>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</si>
  <si>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</si>
  <si>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</si>
  <si>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</si>
  <si>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</si>
  <si>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</si>
  <si>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</si>
  <si>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</si>
  <si>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</si>
  <si>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</si>
  <si>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</si>
  <si>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</si>
  <si>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</si>
  <si>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</si>
  <si>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</si>
  <si>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</si>
  <si>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</si>
  <si>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</si>
  <si>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</si>
  <si>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</si>
  <si>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</si>
  <si>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</si>
  <si>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</si>
  <si>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</si>
  <si>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</si>
  <si>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</si>
  <si>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</si>
  <si>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</si>
  <si>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</si>
  <si>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</si>
  <si>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</si>
  <si>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</si>
  <si>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</si>
  <si>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</si>
  <si>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</si>
  <si>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</si>
  <si>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</si>
  <si>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</si>
  <si>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</si>
  <si>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</si>
  <si>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</si>
  <si>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</si>
  <si>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</si>
  <si>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</si>
  <si>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</si>
  <si>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</si>
  <si>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</si>
  <si>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</si>
  <si>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</si>
  <si>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</si>
  <si>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</si>
  <si>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</si>
  <si>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</si>
  <si>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</si>
  <si>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</si>
  <si>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</si>
  <si>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</si>
  <si>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</si>
  <si>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</si>
  <si>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</si>
  <si>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</si>
  <si>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</si>
  <si>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</si>
  <si>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</si>
  <si>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</si>
  <si>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</si>
  <si>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</si>
  <si>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</si>
  <si>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</si>
  <si>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</si>
  <si>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</si>
  <si>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</si>
  <si>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</si>
  <si>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</si>
  <si>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</si>
  <si>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</si>
  <si>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</si>
  <si>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</si>
  <si>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</si>
  <si>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</si>
  <si>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</si>
  <si>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</si>
  <si>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</si>
  <si>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</si>
  <si>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</si>
  <si>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</si>
  <si>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</si>
  <si>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</si>
  <si>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</si>
  <si>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</si>
  <si>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</si>
  <si>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</si>
  <si>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</si>
  <si>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</si>
  <si>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</si>
  <si>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</si>
  <si>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</si>
  <si>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</si>
  <si>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</si>
  <si>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</si>
  <si>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</si>
  <si>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</si>
  <si>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</si>
  <si>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</si>
  <si>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</si>
  <si>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</si>
  <si>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</si>
  <si>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</si>
  <si>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</si>
  <si>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</si>
  <si>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</si>
  <si>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</si>
  <si>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</si>
  <si>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</si>
  <si>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</si>
  <si>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</si>
  <si>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</si>
  <si>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</si>
  <si>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</si>
  <si>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</si>
  <si>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</si>
  <si>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</si>
  <si>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</si>
  <si>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</si>
  <si>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</si>
  <si>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</si>
  <si>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</si>
  <si>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</si>
  <si>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</si>
  <si>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</si>
  <si>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</si>
  <si>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</si>
  <si>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</si>
  <si>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</si>
  <si>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</si>
  <si>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</si>
  <si>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</si>
  <si>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</si>
  <si>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</si>
  <si>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</si>
  <si>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</si>
  <si>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</si>
  <si>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</si>
  <si>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</si>
  <si>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</si>
  <si>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</si>
  <si>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</si>
  <si>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</si>
  <si>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</si>
  <si>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</si>
  <si>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</si>
  <si>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</si>
  <si>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</si>
  <si>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</si>
  <si>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</si>
  <si>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</si>
  <si>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</si>
  <si>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</si>
  <si>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</si>
  <si>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</si>
  <si>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</si>
  <si>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</si>
  <si>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</si>
  <si>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</si>
  <si>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</si>
  <si>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</si>
  <si>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</si>
  <si>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</si>
  <si>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</si>
  <si>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</si>
  <si>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</si>
  <si>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</si>
  <si>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</si>
  <si>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</si>
  <si>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</si>
  <si>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</si>
  <si>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</si>
  <si>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</si>
  <si>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</si>
  <si>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</si>
  <si>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</si>
  <si>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</si>
  <si>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</si>
  <si>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</si>
  <si>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</si>
  <si>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</si>
  <si>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</si>
  <si>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</si>
  <si>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</si>
  <si>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</si>
  <si>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</si>
  <si>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</si>
  <si>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</si>
  <si>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</si>
  <si>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</si>
  <si>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</si>
  <si>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</si>
  <si>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</si>
  <si>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</si>
  <si>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</si>
  <si>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</si>
  <si>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</si>
  <si>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</si>
  <si>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</si>
  <si>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</si>
  <si>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</si>
  <si>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</si>
  <si>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</si>
  <si>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</si>
  <si>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</si>
  <si>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</si>
  <si>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</si>
  <si>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</si>
  <si>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</si>
  <si>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</si>
  <si>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</si>
  <si>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</si>
  <si>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</si>
  <si>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</si>
  <si>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</si>
  <si>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</si>
  <si>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</si>
  <si>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</si>
  <si>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</si>
  <si>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</si>
  <si>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</si>
  <si>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</si>
  <si>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</si>
  <si>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</si>
  <si>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</si>
  <si>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</si>
  <si>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</si>
  <si>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</si>
  <si>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</si>
  <si>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</si>
  <si>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</si>
  <si>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</si>
  <si>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</si>
  <si>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</si>
  <si>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</si>
  <si>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</si>
  <si>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</si>
  <si>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</si>
  <si>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</si>
  <si>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</si>
  <si>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</si>
  <si>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</si>
  <si>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</si>
  <si>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</si>
  <si>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</si>
  <si>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</si>
  <si>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</si>
  <si>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</si>
  <si>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</si>
  <si>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</si>
  <si>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</si>
  <si>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</si>
  <si>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</si>
  <si>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</si>
  <si>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</si>
  <si>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</si>
  <si>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</si>
  <si>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</si>
  <si>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</si>
  <si>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</si>
  <si>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</si>
  <si>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</si>
  <si>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</si>
  <si>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</si>
  <si>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</si>
  <si>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</si>
  <si>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</si>
  <si>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</si>
  <si>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</si>
  <si>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</si>
  <si>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</si>
  <si>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</si>
  <si>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</si>
  <si>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</si>
  <si>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</si>
  <si>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</si>
  <si>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</si>
  <si>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</si>
  <si>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</si>
  <si>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</si>
  <si>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</si>
  <si>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</si>
  <si>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</si>
  <si>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</si>
  <si>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</si>
  <si>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</si>
  <si>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</si>
  <si>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</si>
  <si>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</si>
  <si>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</si>
  <si>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</si>
  <si>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</si>
  <si>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</si>
  <si>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</si>
  <si>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</si>
  <si>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</si>
  <si>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</si>
  <si>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</si>
  <si>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</si>
  <si>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</si>
  <si>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</si>
  <si>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</si>
  <si>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</si>
  <si>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</si>
  <si>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</si>
  <si>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</si>
  <si>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</si>
  <si>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</si>
  <si>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</si>
  <si>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</si>
  <si>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</si>
  <si>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</si>
  <si>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</si>
  <si>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</si>
  <si>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</si>
  <si>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</si>
  <si>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</si>
  <si>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</si>
  <si>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</si>
  <si>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</si>
  <si>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</si>
  <si>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</si>
  <si>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</si>
  <si>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</si>
  <si>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</si>
  <si>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</si>
  <si>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</si>
  <si>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</si>
  <si>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</si>
  <si>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</si>
  <si>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</si>
  <si>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</si>
  <si>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</si>
  <si>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</si>
  <si>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</si>
  <si>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</si>
  <si>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</si>
  <si>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</si>
  <si>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</si>
  <si>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</si>
  <si>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</si>
  <si>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</si>
  <si>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</si>
  <si>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</si>
  <si>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</si>
  <si>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</si>
  <si>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</si>
  <si>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</si>
  <si>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</si>
  <si>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</si>
  <si>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</si>
  <si>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</si>
  <si>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</si>
  <si>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</si>
  <si>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</si>
  <si>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</si>
  <si>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</si>
  <si>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</si>
  <si>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</si>
  <si>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</si>
  <si>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</si>
  <si>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</si>
  <si>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</si>
  <si>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</si>
  <si>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</si>
  <si>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</si>
  <si>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</si>
  <si>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</si>
  <si>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</si>
  <si>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</si>
  <si>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</si>
  <si>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</si>
  <si>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</si>
  <si>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</si>
  <si>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</si>
  <si>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</si>
  <si>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</si>
  <si>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</si>
  <si>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</si>
  <si>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</si>
  <si>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</si>
  <si>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</si>
  <si>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</si>
  <si>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</si>
  <si>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</si>
  <si>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</si>
  <si>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</si>
  <si>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</si>
  <si>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</si>
  <si>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</si>
  <si>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</si>
  <si>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</si>
  <si>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</si>
  <si>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</si>
  <si>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</si>
  <si>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</si>
  <si>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</si>
  <si>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</si>
  <si>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</si>
  <si>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</si>
  <si>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</si>
  <si>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</si>
  <si>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</si>
  <si>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</si>
  <si>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</si>
  <si>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</si>
  <si>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</si>
  <si>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</si>
  <si>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</si>
  <si>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</si>
  <si>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</si>
  <si>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</si>
  <si>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</si>
  <si>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</si>
  <si>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</si>
  <si>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</si>
  <si>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</si>
  <si>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</si>
  <si>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</si>
  <si>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</si>
  <si>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</si>
  <si>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</si>
  <si>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</si>
  <si>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</si>
  <si>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</si>
  <si>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</si>
  <si>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</si>
  <si>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</si>
  <si>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</si>
  <si>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</si>
  <si>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</si>
  <si>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</si>
  <si>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</si>
  <si>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</si>
  <si>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</si>
  <si>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</si>
  <si>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</si>
  <si>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</si>
  <si>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</si>
  <si>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</si>
  <si>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</si>
  <si>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</si>
  <si>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</si>
  <si>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</si>
  <si>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</si>
  <si>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</si>
  <si>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</si>
  <si>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</si>
  <si>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</si>
  <si>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</si>
  <si>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</si>
  <si>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</si>
  <si>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</si>
  <si>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</si>
  <si>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</si>
  <si>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</si>
  <si>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</si>
  <si>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</si>
  <si>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</si>
  <si>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</si>
  <si>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</si>
  <si>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</si>
  <si>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</si>
  <si>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</si>
  <si>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</si>
  <si>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</si>
  <si>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</si>
  <si>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</si>
  <si>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</si>
  <si>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</si>
  <si>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</si>
  <si>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</si>
  <si>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</si>
  <si>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</si>
  <si>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</si>
  <si>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</si>
  <si>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</si>
  <si>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</si>
  <si>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</si>
  <si>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</si>
  <si>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</si>
  <si>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</si>
  <si>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</si>
  <si>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</si>
  <si>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</si>
  <si>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</si>
  <si>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</si>
  <si>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</si>
  <si>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</si>
  <si>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</si>
  <si>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</si>
  <si>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</si>
  <si>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</si>
  <si>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</si>
  <si>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</si>
  <si>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</si>
  <si>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</si>
  <si>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</si>
  <si>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</si>
  <si>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</si>
  <si>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</si>
  <si>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</si>
  <si>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</si>
  <si>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</si>
  <si>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</si>
  <si>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</si>
  <si>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</si>
  <si>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</si>
  <si>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</si>
  <si>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</si>
  <si>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</si>
  <si>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</si>
  <si>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</si>
  <si>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</si>
  <si>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</si>
  <si>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</si>
  <si>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</si>
  <si>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</si>
  <si>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</si>
  <si>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</si>
  <si>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</si>
  <si>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</si>
  <si>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</si>
  <si>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</si>
  <si>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</si>
  <si>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</si>
  <si>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</si>
  <si>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</si>
  <si>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</si>
  <si>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</si>
  <si>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</si>
  <si>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</si>
  <si>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</si>
  <si>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</si>
  <si>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</si>
  <si>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</si>
  <si>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</si>
  <si>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</si>
  <si>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</si>
  <si>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</si>
  <si>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</si>
  <si>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</si>
  <si>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</si>
  <si>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</si>
  <si>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</si>
  <si>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</si>
  <si>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</si>
  <si>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</si>
  <si>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</si>
  <si>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</si>
  <si>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</si>
  <si>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</si>
  <si>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</si>
  <si>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</si>
  <si>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</si>
  <si>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</si>
  <si>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</si>
  <si>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</si>
  <si>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</si>
  <si>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</si>
  <si>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</si>
  <si>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</si>
  <si>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</si>
  <si>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</si>
  <si>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</si>
  <si>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</si>
  <si>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</si>
  <si>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</si>
  <si>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</si>
  <si>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</si>
  <si>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</si>
  <si>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</si>
  <si>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</si>
  <si>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</si>
  <si>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</si>
  <si>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</si>
  <si>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</si>
  <si>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</si>
  <si>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</si>
  <si>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</si>
  <si>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</si>
  <si>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</si>
  <si>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</si>
  <si>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</si>
  <si>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</si>
  <si>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</si>
  <si>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</si>
  <si>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</si>
  <si>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</si>
  <si>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</si>
  <si>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</si>
  <si>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</si>
  <si>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</si>
  <si>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</si>
  <si>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</si>
  <si>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</si>
  <si>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</si>
  <si>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</si>
  <si>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</si>
  <si>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</si>
  <si>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</si>
  <si>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</si>
  <si>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</si>
  <si>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</si>
  <si>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</si>
  <si>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</si>
  <si>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</si>
  <si>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</si>
  <si>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</si>
  <si>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</si>
  <si>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</si>
  <si>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</si>
  <si>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</si>
  <si>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</si>
  <si>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</si>
  <si>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</si>
  <si>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</si>
  <si>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</si>
  <si>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</si>
  <si>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</si>
  <si>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</si>
  <si>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</si>
  <si>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</si>
  <si>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</si>
  <si>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</si>
  <si>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</si>
  <si>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</si>
  <si>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</si>
  <si>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</si>
  <si>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</si>
  <si>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</si>
  <si>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</si>
  <si>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</si>
  <si>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</si>
  <si>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</si>
  <si>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</si>
  <si>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</si>
  <si>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</si>
  <si>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</si>
  <si>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</si>
  <si>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</si>
  <si>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</si>
  <si>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</si>
  <si>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</si>
  <si>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</si>
  <si>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</si>
  <si>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</si>
  <si>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</si>
  <si>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</si>
  <si>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</si>
  <si>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</si>
  <si>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</si>
  <si>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</si>
  <si>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</si>
  <si>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</si>
  <si>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</si>
  <si>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</si>
  <si>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</si>
  <si>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</si>
  <si>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</si>
  <si>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</si>
  <si>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</si>
  <si>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</si>
  <si>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</si>
  <si>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</si>
  <si>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</si>
  <si>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</si>
  <si>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</si>
  <si>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</si>
  <si>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</si>
  <si>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</si>
  <si>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</si>
  <si>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</si>
  <si>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</si>
  <si>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</si>
  <si>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</si>
  <si>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</si>
  <si>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</si>
  <si>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</si>
  <si>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</si>
  <si>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</si>
  <si>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</si>
  <si>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</si>
  <si>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</si>
  <si>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</si>
  <si>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</si>
  <si>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</si>
  <si>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</si>
  <si>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</si>
  <si>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</si>
  <si>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</si>
  <si>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</si>
  <si>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</si>
  <si>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</si>
  <si>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</si>
  <si>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</si>
  <si>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</si>
  <si>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</si>
  <si>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</si>
  <si>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</si>
  <si>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</si>
  <si>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</si>
  <si>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</si>
  <si>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</si>
  <si>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</si>
  <si>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</si>
  <si>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</si>
  <si>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</si>
  <si>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</si>
  <si>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</si>
  <si>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</si>
  <si>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</si>
  <si>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</si>
  <si>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</si>
  <si>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</si>
  <si>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</si>
  <si>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</si>
  <si>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</si>
  <si>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</si>
  <si>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</si>
  <si>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</si>
  <si>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</si>
  <si>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</si>
  <si>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</si>
  <si>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</si>
  <si>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</si>
  <si>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</si>
  <si>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</si>
  <si>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</si>
  <si>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</si>
  <si>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</si>
  <si>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</si>
  <si>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</si>
  <si>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</si>
  <si>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</si>
  <si>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</si>
  <si>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</si>
  <si>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</si>
  <si>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</si>
  <si>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</si>
  <si>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</si>
  <si>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</si>
  <si>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</si>
  <si>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</si>
  <si>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</si>
  <si>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</si>
  <si>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</si>
  <si>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</si>
  <si>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</si>
  <si>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</si>
  <si>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</si>
  <si>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</si>
  <si>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</si>
  <si>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</si>
  <si>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</si>
  <si>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</si>
  <si>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</si>
  <si>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</si>
  <si>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</si>
  <si>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</si>
  <si>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</si>
  <si>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</si>
  <si>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</si>
  <si>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</si>
  <si>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</si>
  <si>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</si>
  <si>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</si>
  <si>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</si>
  <si>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</si>
  <si>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</si>
  <si>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</si>
  <si>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</si>
  <si>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</si>
  <si>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</si>
  <si>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</si>
  <si>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</si>
  <si>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</si>
  <si>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</si>
  <si>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</si>
  <si>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</si>
  <si>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</si>
  <si>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</si>
  <si>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</si>
  <si>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</si>
  <si>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</si>
  <si>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</si>
  <si>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</si>
  <si>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</si>
  <si>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</si>
  <si>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</si>
  <si>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</si>
  <si>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</si>
  <si>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</si>
  <si>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</si>
  <si>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</si>
  <si>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</si>
  <si>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</si>
  <si>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</si>
  <si>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</si>
  <si>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</si>
  <si>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</si>
  <si>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</si>
  <si>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</si>
  <si>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</si>
  <si>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</si>
  <si>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</si>
  <si>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</si>
  <si>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</si>
  <si>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</si>
  <si>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</si>
  <si>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</si>
  <si>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</si>
  <si>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</si>
  <si>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</si>
  <si>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</si>
  <si>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</si>
  <si>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</si>
  <si>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</si>
  <si>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</si>
  <si>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</si>
  <si>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</si>
  <si>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</si>
  <si>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</si>
  <si>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</si>
  <si>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</si>
  <si>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</si>
  <si>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</si>
  <si>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</si>
  <si>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</si>
  <si>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</si>
  <si>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</si>
  <si>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</si>
  <si>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</si>
  <si>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</si>
  <si>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</si>
  <si>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</si>
  <si>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</si>
  <si>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</si>
  <si>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</si>
  <si>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</si>
  <si>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</si>
  <si>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</si>
  <si>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</si>
  <si>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</si>
  <si>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</si>
  <si>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</si>
  <si>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</si>
  <si>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</si>
  <si>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</si>
  <si>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</si>
  <si>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</si>
  <si>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</si>
  <si>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</si>
  <si>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</si>
  <si>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</si>
  <si>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</si>
  <si>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</si>
  <si>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</si>
  <si>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</si>
  <si>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</si>
  <si>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</si>
  <si>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</si>
  <si>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</si>
  <si>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</si>
  <si>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</si>
  <si>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</si>
  <si>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</si>
  <si>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</si>
  <si>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</si>
  <si>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</si>
  <si>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</si>
  <si>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</si>
  <si>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</si>
  <si>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</si>
  <si>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</si>
  <si>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</si>
  <si>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</si>
  <si>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</si>
  <si>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</si>
  <si>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</si>
  <si>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</si>
  <si>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</si>
  <si>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</si>
  <si>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</si>
  <si>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</si>
  <si>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</si>
  <si>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</si>
  <si>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</si>
  <si>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</si>
  <si>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</si>
  <si>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</si>
  <si>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</si>
  <si>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</si>
  <si>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</si>
  <si>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</si>
  <si>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</si>
  <si>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</si>
  <si>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</si>
  <si>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</si>
  <si>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</si>
  <si>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</si>
  <si>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</si>
  <si>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</si>
  <si>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</si>
  <si>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</si>
  <si>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</si>
  <si>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</si>
  <si>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</si>
  <si>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</si>
  <si>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</si>
  <si>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</si>
  <si>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</si>
  <si>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</si>
  <si>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</si>
  <si>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</si>
  <si>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</si>
  <si>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</si>
  <si>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</si>
  <si>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</si>
  <si>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</si>
  <si>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</si>
  <si>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</si>
  <si>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</si>
  <si>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</si>
  <si>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</si>
  <si>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</si>
  <si>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</si>
  <si>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</si>
  <si>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</si>
  <si>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</si>
  <si>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</si>
  <si>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</si>
  <si>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</si>
  <si>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</si>
  <si>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</si>
  <si>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</si>
  <si>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</si>
  <si>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</si>
  <si>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</si>
  <si>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</si>
  <si>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</si>
  <si>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</si>
  <si>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</si>
  <si>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</si>
  <si>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</si>
  <si>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</si>
  <si>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</si>
  <si>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</si>
  <si>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</si>
  <si>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</si>
  <si>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</si>
  <si>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</si>
  <si>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</si>
  <si>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</si>
  <si>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</si>
  <si>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</si>
  <si>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</si>
  <si>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</si>
  <si>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</si>
  <si>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</si>
  <si>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</si>
  <si>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</si>
  <si>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</si>
  <si>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</si>
  <si>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</si>
  <si>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</si>
  <si>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</si>
  <si>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</si>
  <si>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</si>
  <si>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</si>
  <si>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</si>
  <si>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</si>
  <si>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</si>
  <si>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</si>
  <si>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</si>
  <si>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</si>
  <si>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</si>
  <si>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</si>
  <si>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</si>
  <si>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</si>
  <si>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</si>
  <si>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</si>
  <si>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</si>
  <si>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</si>
  <si>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</si>
  <si>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</si>
  <si>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</si>
  <si>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</si>
  <si>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</si>
  <si>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</si>
  <si>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</si>
  <si>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</si>
  <si>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</si>
  <si>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</si>
  <si>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</si>
  <si>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</si>
  <si>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</si>
  <si>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</si>
  <si>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</si>
  <si>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</si>
  <si>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</si>
  <si>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</si>
  <si>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</si>
  <si>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</si>
  <si>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</si>
  <si>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</si>
  <si>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</si>
  <si>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</si>
  <si>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</si>
  <si>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</si>
  <si>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</si>
  <si>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</si>
  <si>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</si>
  <si>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</si>
  <si>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</si>
  <si>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</si>
  <si>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</si>
  <si>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</si>
  <si>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</si>
  <si>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</si>
  <si>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</si>
  <si>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</si>
  <si>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</si>
  <si>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</si>
  <si>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</si>
  <si>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</si>
  <si>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</si>
  <si>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</si>
  <si>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</si>
  <si>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</si>
  <si>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</si>
  <si>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</si>
  <si>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</si>
  <si>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</si>
  <si>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</si>
  <si>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</si>
  <si>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</si>
  <si>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</si>
  <si>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</si>
  <si>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</si>
  <si>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</si>
  <si>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</si>
  <si>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</si>
  <si>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</si>
  <si>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</si>
  <si>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</si>
  <si>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</si>
  <si>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</si>
  <si>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</si>
  <si>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</si>
  <si>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</si>
  <si>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</si>
  <si>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</si>
  <si>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</si>
  <si>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</si>
  <si>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</si>
  <si>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</si>
  <si>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</si>
  <si>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</si>
  <si>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</si>
  <si>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</si>
  <si>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</si>
  <si>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</si>
  <si>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</si>
  <si>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</si>
  <si>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</si>
  <si>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</si>
  <si>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</si>
  <si>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</si>
  <si>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</si>
  <si>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</si>
  <si>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</si>
  <si>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</si>
  <si>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</si>
  <si>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</si>
  <si>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</si>
  <si>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</si>
  <si>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</si>
  <si>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</si>
  <si>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</si>
  <si>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</si>
  <si>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</si>
  <si>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</si>
  <si>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</si>
  <si>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</si>
  <si>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</si>
  <si>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</si>
  <si>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</si>
  <si>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</si>
  <si>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</si>
  <si>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</si>
  <si>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</si>
  <si>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</si>
  <si>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</si>
  <si>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</si>
  <si>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</si>
  <si>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</si>
  <si>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</si>
  <si>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</si>
  <si>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</si>
  <si>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</si>
  <si>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</si>
  <si>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</si>
  <si>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</si>
  <si>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</si>
  <si>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</si>
  <si>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</si>
  <si>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</si>
  <si>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</si>
  <si>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</si>
  <si>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</si>
  <si>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</si>
  <si>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</si>
  <si>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</si>
  <si>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</si>
  <si>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</si>
  <si>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</si>
  <si>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</si>
  <si>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</si>
  <si>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</si>
  <si>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</si>
  <si>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</si>
  <si>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</si>
  <si>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</si>
  <si>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</si>
  <si>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</si>
  <si>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</si>
  <si>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</si>
  <si>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</si>
  <si>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</si>
  <si>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</si>
  <si>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</si>
  <si>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</si>
  <si>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</si>
  <si>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</si>
  <si>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</si>
  <si>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</si>
  <si>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</si>
  <si>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</si>
  <si>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</si>
  <si>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</si>
  <si>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</si>
  <si>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</si>
  <si>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</si>
  <si>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</si>
  <si>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</si>
  <si>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</si>
  <si>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</si>
  <si>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</si>
  <si>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</si>
  <si>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</si>
  <si>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</si>
  <si>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</si>
  <si>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</si>
  <si>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</si>
  <si>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</si>
  <si>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</si>
  <si>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</si>
  <si>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</si>
  <si>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</si>
  <si>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</si>
  <si>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</si>
  <si>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</si>
  <si>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</si>
  <si>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</si>
  <si>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</si>
  <si>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</si>
  <si>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</si>
  <si>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</si>
  <si>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</si>
  <si>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</si>
  <si>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</si>
  <si>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</si>
  <si>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</si>
  <si>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</si>
  <si>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</si>
  <si>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</si>
  <si>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</si>
  <si>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</si>
  <si>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</si>
  <si>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</si>
  <si>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</si>
  <si>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</si>
  <si>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</si>
  <si>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</si>
  <si>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</si>
  <si>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</si>
  <si>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</si>
  <si>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</si>
  <si>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</si>
  <si>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</si>
  <si>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</si>
  <si>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</si>
  <si>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</si>
  <si>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</si>
  <si>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</si>
  <si>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</si>
  <si>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</si>
  <si>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</si>
  <si>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</si>
  <si>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</si>
  <si>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</si>
  <si>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</si>
  <si>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</si>
  <si>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</si>
  <si>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</si>
  <si>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</si>
  <si>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</si>
  <si>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</si>
  <si>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</si>
  <si>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</si>
  <si>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</si>
  <si>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</si>
  <si>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</si>
  <si>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</si>
  <si>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</si>
  <si>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</si>
  <si>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</si>
  <si>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</si>
  <si>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</si>
  <si>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</si>
  <si>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</si>
  <si>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</si>
  <si>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</si>
  <si>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</si>
  <si>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</si>
  <si>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</si>
  <si>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</si>
  <si>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</si>
  <si>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</si>
  <si>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</si>
  <si>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</si>
  <si>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</si>
  <si>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</si>
  <si>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</si>
  <si>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</si>
  <si>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</si>
  <si>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</si>
  <si>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</si>
  <si>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</si>
  <si>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</si>
  <si>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</si>
  <si>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</si>
  <si>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</si>
  <si>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</si>
  <si>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</si>
  <si>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</si>
  <si>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</si>
  <si>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</si>
  <si>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</si>
  <si>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</si>
  <si>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</si>
  <si>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</si>
  <si>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</si>
  <si>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</si>
  <si>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</si>
  <si>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</si>
  <si>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</si>
  <si>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</si>
  <si>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</si>
  <si>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</si>
  <si>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</si>
  <si>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</si>
  <si>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</si>
  <si>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</si>
  <si>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</si>
  <si>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</si>
  <si>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</si>
  <si>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</si>
  <si>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</si>
  <si>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</si>
  <si>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</si>
  <si>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</si>
  <si>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</si>
  <si>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</si>
  <si>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</si>
  <si>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</si>
  <si>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</si>
  <si>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</si>
  <si>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</si>
  <si>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</si>
  <si>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</si>
  <si>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</si>
  <si>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</si>
  <si>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</si>
  <si>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</si>
  <si>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</si>
  <si>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</si>
  <si>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</si>
  <si>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</si>
  <si>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</si>
  <si>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</si>
  <si>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</si>
  <si>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</si>
  <si>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</si>
  <si>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</si>
  <si>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</si>
  <si>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</si>
  <si>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</si>
  <si>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</si>
  <si>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</si>
  <si>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</si>
  <si>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</si>
  <si>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</si>
  <si>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</si>
  <si>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</si>
  <si>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</si>
  <si>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</si>
  <si>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</si>
  <si>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</si>
  <si>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</si>
  <si>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</si>
  <si>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</si>
  <si>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</si>
  <si>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</si>
  <si>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</si>
  <si>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</si>
  <si>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</si>
  <si>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</si>
  <si>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</si>
  <si>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</si>
  <si>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</si>
  <si>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</si>
  <si>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</si>
  <si>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</si>
  <si>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</si>
  <si>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</si>
  <si>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</si>
  <si>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</si>
  <si>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</si>
  <si>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</si>
  <si>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</si>
  <si>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</si>
  <si>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</si>
  <si>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</si>
  <si>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</si>
  <si>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</si>
  <si>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</si>
  <si>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</si>
  <si>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</si>
  <si>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</si>
  <si>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</si>
  <si>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</si>
  <si>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</si>
  <si>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</si>
  <si>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</si>
  <si>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</si>
  <si>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</si>
  <si>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</si>
  <si>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</si>
  <si>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</si>
  <si>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</si>
  <si>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</si>
  <si>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</si>
  <si>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</si>
  <si>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</si>
  <si>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</si>
  <si>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</si>
  <si>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</si>
  <si>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</si>
  <si>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</si>
  <si>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</si>
  <si>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</si>
  <si>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</si>
  <si>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</si>
  <si>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</si>
  <si>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</si>
  <si>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</si>
  <si>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</si>
  <si>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</si>
  <si>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</si>
  <si>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</si>
  <si>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</si>
  <si>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</si>
  <si>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</si>
  <si>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</si>
  <si>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</si>
  <si>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</si>
  <si>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</si>
  <si>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</si>
  <si>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</si>
  <si>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</si>
  <si>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</si>
  <si>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</si>
  <si>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</si>
  <si>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</si>
  <si>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</si>
  <si>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</si>
  <si>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</si>
  <si>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</si>
  <si>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</si>
  <si>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</si>
  <si>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</si>
  <si>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</si>
  <si>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</si>
  <si>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</si>
  <si>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</si>
  <si>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</si>
  <si>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</si>
  <si>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</si>
  <si>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</si>
  <si>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</si>
  <si>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</si>
  <si>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</si>
  <si>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</si>
  <si>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</si>
  <si>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</si>
  <si>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</si>
  <si>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</si>
  <si>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</si>
  <si>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</si>
  <si>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</si>
  <si>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</si>
  <si>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</si>
  <si>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</si>
  <si>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</si>
  <si>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</si>
  <si>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</si>
  <si>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</si>
  <si>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</si>
  <si>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</si>
  <si>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</si>
  <si>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</si>
  <si>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</si>
  <si>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</si>
  <si>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</si>
  <si>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</si>
  <si>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</si>
  <si>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</si>
  <si>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</si>
  <si>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</si>
  <si>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</si>
  <si>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</si>
  <si>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</si>
  <si>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</si>
  <si>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</si>
  <si>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</si>
  <si>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</si>
  <si>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</si>
  <si>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</si>
  <si>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</si>
  <si>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</si>
  <si>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</si>
  <si>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</si>
  <si>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</si>
  <si>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</si>
  <si>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</si>
  <si>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</si>
  <si>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</si>
  <si>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</si>
  <si>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</si>
  <si>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</si>
  <si>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</si>
  <si>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</si>
  <si>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</si>
  <si>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</si>
  <si>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</si>
  <si>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</si>
  <si>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</si>
  <si>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</si>
  <si>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</si>
  <si>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</si>
  <si>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</si>
  <si>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</si>
  <si>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</si>
  <si>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</si>
  <si>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</si>
  <si>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</si>
  <si>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</si>
  <si>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</si>
  <si>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</si>
  <si>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</si>
  <si>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</si>
  <si>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</si>
  <si>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</si>
  <si>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</si>
  <si>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</si>
  <si>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</si>
  <si>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</si>
  <si>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</si>
  <si>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</si>
  <si>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</si>
  <si>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</si>
  <si>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</si>
  <si>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</si>
  <si>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</si>
  <si>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</si>
  <si>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</si>
  <si>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</si>
  <si>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</si>
  <si>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</si>
  <si>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</si>
  <si>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</si>
  <si>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</si>
  <si>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</si>
  <si>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</si>
  <si>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</si>
  <si>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</si>
  <si>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</si>
  <si>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</si>
  <si>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</si>
  <si>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</si>
  <si>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</si>
  <si>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</si>
  <si>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</si>
  <si>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</si>
  <si>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</si>
  <si>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</si>
  <si>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</si>
  <si>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</si>
  <si>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</si>
  <si>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</si>
  <si>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</si>
  <si>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</si>
  <si>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</si>
  <si>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</si>
  <si>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</si>
  <si>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</si>
  <si>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</si>
  <si>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</si>
  <si>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</si>
  <si>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</si>
  <si>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</si>
  <si>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</si>
  <si>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</si>
  <si>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</si>
  <si>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</si>
  <si>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</si>
  <si>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</si>
  <si>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</si>
  <si>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</si>
  <si>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</si>
  <si>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</si>
  <si>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</si>
  <si>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</si>
  <si>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</si>
  <si>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</si>
  <si>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</si>
  <si>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</si>
  <si>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</si>
  <si>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</si>
  <si>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</si>
  <si>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</si>
  <si>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</si>
  <si>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</si>
  <si>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</si>
  <si>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</si>
  <si>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</si>
  <si>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</si>
  <si>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</si>
  <si>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</si>
  <si>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</si>
  <si>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</si>
  <si>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</si>
  <si>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</si>
  <si>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</si>
  <si>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</si>
  <si>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</si>
  <si>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</si>
  <si>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</si>
  <si>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</si>
  <si>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</si>
  <si>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</si>
  <si>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</si>
  <si>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</si>
  <si>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</si>
  <si>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</si>
  <si>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</si>
  <si>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</si>
  <si>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</si>
  <si>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</si>
  <si>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</si>
  <si>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</si>
  <si>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</si>
  <si>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</si>
  <si>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</si>
  <si>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</si>
  <si>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</si>
  <si>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</si>
  <si>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</si>
  <si>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</si>
  <si>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</si>
  <si>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</si>
  <si>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</si>
  <si>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</si>
  <si>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</si>
  <si>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</si>
  <si>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</si>
  <si>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</si>
  <si>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</si>
  <si>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</si>
  <si>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</si>
  <si>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</si>
  <si>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</si>
  <si>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</si>
  <si>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</si>
  <si>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</si>
  <si>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</si>
  <si>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</si>
  <si>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</si>
  <si>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</si>
  <si>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</si>
  <si>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</si>
  <si>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</si>
  <si>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</si>
  <si>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</si>
  <si>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</si>
  <si>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</si>
  <si>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</si>
  <si>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</si>
  <si>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</si>
  <si>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</si>
  <si>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</si>
  <si>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</si>
  <si>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</si>
  <si>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</si>
  <si>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</si>
  <si>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</si>
  <si>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</si>
  <si>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</si>
  <si>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</si>
  <si>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</si>
  <si>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</si>
  <si>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</si>
  <si>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</si>
  <si>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</si>
  <si>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</si>
  <si>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</si>
  <si>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</si>
  <si>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</si>
  <si>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</si>
  <si>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</si>
  <si>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</si>
  <si>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</si>
  <si>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</si>
  <si>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</si>
  <si>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</si>
  <si>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</si>
  <si>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</si>
  <si>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</si>
  <si>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</si>
  <si>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</si>
  <si>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</si>
  <si>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</si>
  <si>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</si>
  <si>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</si>
  <si>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</si>
  <si>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</si>
  <si>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</si>
  <si>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</si>
  <si>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</si>
  <si>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</si>
  <si>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</si>
  <si>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</si>
  <si>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</si>
  <si>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</si>
  <si>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</si>
  <si>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</si>
  <si>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</si>
  <si>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</si>
  <si>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</si>
  <si>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</si>
  <si>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</si>
  <si>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</si>
  <si>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</si>
  <si>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</si>
  <si>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</si>
  <si>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</si>
  <si>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</si>
  <si>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</si>
  <si>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</si>
  <si>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</si>
  <si>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</si>
  <si>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</si>
  <si>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</si>
  <si>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</si>
  <si>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</si>
  <si>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</si>
  <si>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</si>
  <si>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</si>
  <si>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</si>
  <si>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</si>
  <si>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</si>
  <si>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</si>
  <si>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</si>
  <si>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</si>
  <si>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</si>
  <si>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</si>
  <si>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</si>
  <si>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</si>
  <si>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</si>
  <si>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</si>
  <si>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</si>
  <si>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</si>
  <si>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</si>
  <si>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</si>
  <si>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</si>
  <si>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</si>
  <si>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</si>
  <si>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</si>
  <si>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</si>
  <si>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</si>
  <si>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</si>
  <si>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</si>
  <si>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</si>
  <si>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</si>
  <si>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</si>
  <si>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</si>
  <si>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</si>
  <si>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</si>
  <si>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</si>
  <si>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</si>
  <si>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</si>
  <si>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</si>
  <si>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</si>
  <si>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</si>
  <si>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</si>
  <si>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</si>
  <si>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</si>
  <si>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</si>
  <si>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</si>
  <si>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</si>
  <si>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</si>
  <si>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</si>
  <si>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</si>
  <si>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</si>
  <si>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</si>
  <si>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</si>
  <si>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</si>
  <si>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</si>
  <si>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</si>
  <si>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</si>
  <si>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</si>
  <si>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</si>
  <si>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</si>
  <si>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</si>
  <si>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</si>
  <si>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</si>
  <si>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</si>
  <si>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</si>
  <si>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</si>
  <si>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</si>
  <si>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</si>
  <si>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</si>
  <si>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</si>
  <si>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</si>
  <si>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</si>
  <si>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</si>
  <si>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</si>
  <si>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</si>
  <si>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</si>
  <si>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</si>
  <si>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</si>
  <si>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</si>
  <si>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</si>
  <si>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</si>
  <si>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</si>
  <si>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</si>
  <si>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</si>
  <si>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</si>
  <si>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</si>
  <si>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</si>
  <si>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</si>
  <si>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</si>
  <si>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</si>
  <si>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</si>
  <si>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</si>
  <si>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</si>
  <si>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</si>
  <si>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</si>
  <si>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</si>
  <si>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</si>
  <si>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</si>
  <si>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</si>
  <si>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</si>
  <si>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</si>
  <si>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</si>
  <si>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</si>
  <si>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</si>
  <si>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</si>
  <si>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</si>
  <si>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</si>
  <si>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</si>
  <si>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</si>
  <si>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</si>
  <si>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</si>
  <si>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</si>
  <si>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</si>
  <si>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</si>
  <si>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</si>
  <si>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</si>
  <si>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</si>
  <si>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</si>
  <si>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</si>
  <si>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</si>
  <si>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</si>
  <si>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</si>
  <si>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</si>
  <si>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</si>
  <si>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</si>
  <si>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</si>
  <si>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</si>
  <si>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</si>
  <si>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</si>
  <si>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</si>
  <si>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</si>
  <si>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</si>
  <si>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</si>
  <si>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</si>
  <si>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</si>
  <si>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</si>
  <si>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</si>
  <si>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</si>
  <si>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</si>
  <si>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</si>
  <si>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</si>
  <si>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</si>
  <si>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</si>
  <si>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</si>
  <si>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</si>
  <si>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</si>
  <si>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</si>
  <si>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</si>
  <si>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</si>
  <si>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</si>
  <si>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</si>
  <si>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</si>
  <si>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</si>
  <si>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</si>
  <si>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</si>
  <si>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</si>
  <si>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</si>
  <si>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</si>
  <si>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</si>
  <si>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</si>
  <si>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</si>
  <si>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</si>
  <si>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</si>
  <si>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</si>
  <si>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</si>
  <si>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</si>
  <si>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</si>
  <si>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</si>
  <si>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</si>
  <si>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</si>
  <si>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</si>
  <si>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</si>
  <si>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</si>
  <si>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</si>
  <si>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</si>
  <si>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</si>
  <si>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</si>
  <si>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</si>
  <si>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</si>
  <si>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</si>
  <si>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</si>
  <si>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</si>
  <si>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</si>
  <si>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</si>
  <si>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</si>
  <si>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</si>
  <si>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</si>
  <si>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</si>
  <si>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</si>
  <si>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</si>
  <si>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</si>
  <si>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</si>
  <si>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</si>
  <si>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</si>
  <si>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</si>
  <si>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</si>
  <si>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</si>
  <si>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</si>
  <si>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</si>
  <si>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</si>
  <si>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</si>
  <si>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</si>
  <si>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</si>
  <si>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</si>
  <si>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</si>
  <si>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</si>
  <si>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</si>
  <si>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</si>
  <si>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</si>
  <si>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</si>
  <si>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</si>
  <si>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</si>
  <si>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</si>
  <si>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</si>
  <si>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</si>
  <si>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</si>
  <si>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</si>
  <si>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</si>
  <si>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</si>
  <si>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</si>
  <si>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</si>
  <si>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</si>
  <si>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</si>
  <si>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</si>
  <si>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</si>
  <si>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</si>
  <si>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</si>
  <si>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</si>
  <si>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</si>
  <si>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</si>
  <si>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</si>
  <si>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</si>
  <si>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</si>
  <si>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</si>
  <si>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</si>
  <si>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</si>
  <si>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</si>
  <si>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</si>
  <si>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</si>
  <si>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</si>
  <si>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</si>
  <si>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</si>
  <si>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</si>
  <si>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</si>
  <si>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</si>
  <si>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</si>
  <si>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</si>
  <si>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</si>
  <si>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</si>
  <si>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</si>
  <si>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</si>
  <si>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</si>
  <si>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</si>
  <si>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</si>
  <si>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</si>
  <si>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</si>
  <si>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</si>
  <si>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</si>
  <si>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</si>
  <si>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</si>
  <si>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</si>
  <si>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</si>
  <si>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</si>
  <si>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</si>
  <si>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</si>
  <si>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</si>
  <si>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</si>
  <si>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</si>
  <si>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</si>
  <si>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</si>
  <si>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</si>
  <si>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</si>
  <si>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</si>
  <si>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</si>
  <si>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</si>
  <si>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</si>
  <si>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</si>
  <si>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</si>
  <si>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</si>
  <si>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</si>
  <si>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</si>
  <si>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</si>
  <si>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</si>
  <si>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</si>
  <si>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</si>
  <si>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</si>
  <si>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</si>
  <si>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</si>
  <si>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</si>
  <si>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</si>
  <si>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</si>
  <si>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</si>
  <si>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</si>
  <si>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</si>
  <si>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</si>
  <si>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</si>
  <si>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</si>
  <si>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</si>
  <si>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</si>
  <si>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</si>
  <si>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</si>
  <si>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</si>
  <si>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</si>
  <si>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</si>
  <si>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</si>
  <si>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</si>
  <si>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</si>
  <si>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</si>
  <si>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</si>
  <si>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</si>
  <si>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</si>
  <si>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</si>
  <si>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</si>
  <si>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</si>
  <si>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</si>
  <si>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</si>
  <si>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</si>
  <si>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</si>
  <si>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</si>
  <si>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</si>
  <si>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</si>
  <si>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</si>
  <si>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</si>
  <si>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</si>
  <si>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</si>
  <si>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</si>
  <si>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</si>
  <si>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</si>
  <si>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</si>
  <si>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</si>
  <si>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</si>
  <si>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</si>
  <si>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</si>
  <si>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</si>
  <si>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</si>
  <si>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</si>
  <si>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</si>
  <si>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</si>
  <si>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</si>
  <si>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</si>
  <si>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</si>
  <si>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</si>
  <si>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</si>
  <si>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</si>
  <si>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</si>
  <si>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</si>
  <si>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</si>
  <si>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</si>
  <si>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</si>
  <si>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</si>
  <si>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</si>
  <si>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</si>
  <si>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</si>
  <si>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</si>
  <si>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</si>
  <si>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</si>
  <si>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</si>
  <si>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</si>
  <si>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</si>
  <si>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</si>
  <si>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</si>
  <si>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</si>
  <si>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</si>
  <si>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</si>
  <si>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</si>
  <si>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</si>
  <si>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</si>
  <si>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</si>
  <si>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</si>
  <si>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</si>
  <si>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</si>
  <si>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</si>
  <si>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</si>
  <si>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</si>
  <si>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</si>
  <si>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</si>
  <si>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</si>
  <si>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</si>
  <si>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</si>
  <si>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</si>
  <si>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</si>
  <si>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</si>
  <si>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</si>
  <si>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</si>
  <si>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</si>
  <si>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</si>
  <si>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</si>
  <si>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</si>
  <si>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</si>
  <si>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</si>
  <si>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</si>
  <si>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</si>
  <si>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</si>
  <si>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</si>
  <si>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</si>
  <si>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</si>
  <si>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</si>
  <si>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</si>
  <si>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</si>
  <si>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</si>
  <si>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</si>
  <si>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</si>
  <si>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</si>
  <si>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</si>
  <si>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</si>
  <si>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</si>
  <si>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</si>
  <si>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</si>
  <si>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</si>
  <si>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</si>
  <si>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</si>
  <si>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</si>
  <si>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</si>
  <si>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</si>
  <si>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</si>
  <si>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</si>
  <si>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</si>
  <si>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</si>
  <si>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</si>
  <si>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</si>
  <si>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</si>
  <si>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</si>
  <si>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</si>
  <si>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</si>
  <si>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</si>
  <si>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</si>
  <si>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</si>
  <si>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</si>
  <si>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</si>
  <si>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</si>
  <si>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</si>
  <si>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</si>
  <si>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</si>
  <si>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</si>
  <si>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</si>
  <si>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</si>
  <si>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</si>
  <si>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</si>
  <si>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</si>
  <si>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</si>
  <si>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</si>
  <si>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</si>
  <si>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</si>
  <si>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</si>
  <si>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</si>
  <si>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</si>
  <si>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</si>
  <si>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</si>
  <si>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</si>
  <si>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</si>
  <si>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</si>
  <si>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</si>
  <si>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</si>
  <si>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</si>
  <si>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</si>
  <si>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</si>
  <si>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</si>
  <si>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</si>
  <si>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</si>
  <si>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</si>
  <si>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</si>
  <si>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</si>
  <si>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</si>
  <si>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</si>
  <si>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</si>
  <si>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</si>
  <si>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</si>
  <si>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</si>
  <si>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</si>
  <si>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</si>
  <si>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</si>
  <si>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</si>
  <si>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</si>
  <si>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</si>
  <si>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</si>
  <si>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</si>
  <si>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</si>
  <si>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</si>
  <si>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</si>
  <si>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</si>
  <si>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</si>
  <si>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</si>
  <si>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</si>
  <si>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</si>
  <si>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</si>
  <si>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</si>
  <si>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</si>
  <si>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</si>
  <si>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</si>
  <si>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</si>
  <si>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</si>
  <si>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</si>
  <si>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</si>
  <si>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</si>
  <si>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</si>
  <si>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</si>
  <si>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</si>
  <si>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</si>
  <si>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</si>
  <si>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</si>
  <si>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</si>
  <si>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</si>
  <si>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</si>
  <si>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</si>
  <si>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</si>
  <si>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</si>
  <si>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</si>
  <si>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</si>
  <si>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</si>
  <si>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</si>
  <si>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</si>
  <si>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</si>
  <si>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</si>
  <si>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</si>
  <si>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</si>
  <si>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</si>
  <si>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</si>
  <si>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</si>
  <si>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</si>
  <si>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</si>
  <si>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</si>
  <si>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</si>
  <si>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</si>
  <si>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</si>
  <si>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</si>
  <si>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</si>
  <si>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</si>
  <si>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</si>
  <si>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</si>
  <si>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</si>
  <si>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</si>
  <si>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</si>
  <si>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</si>
  <si>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</si>
  <si>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</si>
  <si>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</si>
  <si>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</si>
  <si>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</si>
  <si>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</si>
  <si>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</si>
  <si>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</si>
  <si>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</si>
  <si>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</si>
  <si>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</si>
  <si>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</si>
  <si>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</si>
  <si>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</si>
  <si>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</si>
  <si>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</si>
  <si>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</si>
  <si>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</si>
  <si>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</si>
  <si>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</si>
  <si>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</si>
  <si>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</si>
  <si>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</si>
  <si>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</si>
  <si>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</si>
  <si>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</si>
  <si>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</si>
  <si>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</si>
  <si>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</si>
  <si>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</si>
  <si>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</si>
  <si>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</si>
  <si>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</si>
  <si>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</si>
  <si>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</si>
  <si>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</si>
  <si>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</si>
  <si>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</si>
  <si>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</si>
  <si>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</si>
  <si>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</si>
  <si>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</si>
  <si>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</si>
  <si>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</si>
  <si>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</si>
  <si>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</si>
  <si>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</si>
  <si>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</si>
  <si>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</si>
  <si>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</si>
  <si>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</si>
  <si>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</si>
  <si>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</si>
  <si>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</si>
  <si>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</si>
  <si>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</si>
  <si>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</si>
  <si>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</si>
  <si>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</si>
  <si>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</si>
  <si>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</si>
  <si>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</si>
  <si>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</si>
  <si>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</si>
  <si>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</si>
  <si>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</si>
  <si>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</si>
  <si>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</si>
  <si>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</si>
  <si>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</si>
  <si>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</si>
  <si>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</si>
  <si>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</si>
  <si>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</si>
  <si>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</si>
  <si>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</si>
  <si>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</si>
  <si>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</si>
  <si>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</si>
  <si>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</si>
  <si>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</si>
  <si>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</si>
  <si>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</si>
  <si>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</si>
  <si>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</si>
  <si>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</si>
  <si>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</si>
  <si>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</si>
  <si>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</si>
  <si>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</si>
  <si>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</si>
  <si>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</si>
  <si>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</si>
  <si>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</si>
  <si>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</si>
  <si>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</si>
  <si>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</si>
  <si>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</si>
  <si>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</si>
  <si>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</si>
  <si>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</si>
  <si>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</si>
  <si>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</si>
  <si>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</si>
  <si>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</si>
  <si>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</si>
  <si>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</si>
  <si>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</si>
  <si>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</si>
  <si>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</si>
  <si>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</si>
  <si>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</si>
  <si>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</si>
  <si>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</si>
  <si>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</si>
  <si>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</si>
  <si>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</si>
  <si>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</si>
  <si>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</si>
  <si>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</si>
  <si>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</si>
  <si>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</si>
  <si>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</si>
  <si>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</si>
  <si>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</si>
  <si>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</si>
  <si>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</si>
  <si>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</si>
  <si>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</si>
  <si>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</si>
  <si>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</si>
  <si>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</si>
  <si>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</si>
  <si>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</si>
  <si>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</si>
  <si>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</si>
  <si>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</si>
  <si>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</si>
  <si>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</si>
  <si>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</si>
  <si>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</si>
  <si>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</si>
  <si>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</si>
  <si>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</si>
  <si>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</si>
  <si>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</si>
  <si>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</si>
  <si>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</si>
  <si>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</si>
  <si>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</si>
  <si>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</si>
  <si>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</si>
  <si>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</si>
  <si>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</si>
  <si>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</si>
  <si>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</si>
  <si>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</si>
  <si>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</si>
  <si>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</si>
  <si>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</si>
  <si>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</si>
  <si>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</si>
  <si>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</si>
  <si>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</si>
  <si>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</si>
  <si>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</si>
  <si>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</si>
  <si>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</si>
  <si>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</si>
  <si>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</si>
  <si>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</si>
  <si>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</si>
  <si>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</si>
  <si>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</si>
  <si>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</si>
  <si>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</si>
  <si>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</si>
  <si>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</si>
  <si>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</si>
  <si>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</si>
  <si>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</si>
  <si>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</si>
  <si>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</si>
  <si>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</si>
  <si>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</si>
  <si>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</si>
  <si>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</si>
  <si>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</si>
  <si>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</si>
  <si>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</si>
  <si>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</si>
  <si>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</si>
  <si>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</si>
  <si>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</si>
  <si>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</si>
  <si>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</si>
  <si>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</si>
  <si>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</si>
  <si>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</si>
  <si>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</si>
  <si>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</si>
  <si>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</si>
  <si>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</si>
  <si>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</si>
  <si>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</si>
  <si>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</si>
  <si>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</si>
  <si>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</si>
  <si>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</si>
  <si>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</si>
  <si>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</si>
  <si>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</si>
  <si>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</si>
  <si>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</si>
  <si>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</si>
  <si>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</si>
  <si>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</si>
  <si>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</si>
  <si>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</si>
  <si>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</si>
  <si>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</si>
  <si>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</si>
  <si>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</si>
  <si>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</si>
  <si>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</si>
  <si>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</si>
  <si>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</si>
  <si>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</si>
  <si>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</si>
  <si>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</si>
  <si>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</si>
  <si>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</si>
  <si>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</si>
  <si>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</si>
  <si>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</si>
  <si>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</si>
  <si>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</si>
  <si>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</si>
  <si>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</si>
  <si>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</si>
  <si>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</si>
  <si>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</si>
  <si>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</si>
  <si>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</si>
  <si>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</si>
  <si>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</si>
  <si>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</si>
  <si>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</si>
  <si>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</si>
  <si>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</si>
  <si>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</si>
  <si>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</si>
  <si>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</si>
  <si>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</si>
  <si>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</si>
  <si>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</si>
  <si>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</si>
  <si>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</si>
  <si>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</si>
  <si>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</si>
  <si>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</si>
  <si>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</si>
  <si>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</si>
  <si>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</si>
  <si>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</si>
  <si>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</si>
  <si>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</si>
  <si>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</si>
  <si>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</si>
  <si>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</si>
  <si>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</si>
  <si>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</si>
  <si>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</si>
  <si>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</si>
  <si>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</si>
  <si>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</si>
  <si>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</si>
  <si>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</si>
  <si>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</si>
  <si>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</si>
  <si>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</si>
  <si>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</si>
  <si>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</si>
  <si>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</si>
  <si>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</si>
  <si>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</si>
  <si>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</si>
  <si>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</si>
  <si>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</si>
  <si>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</si>
  <si>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</si>
  <si>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</si>
  <si>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</si>
  <si>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</si>
  <si>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</si>
  <si>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</si>
  <si>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</si>
  <si>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</si>
  <si>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</si>
  <si>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</si>
  <si>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</si>
  <si>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</si>
  <si>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</si>
  <si>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</si>
  <si>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</si>
  <si>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</si>
  <si>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</si>
  <si>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</si>
  <si>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</si>
  <si>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</si>
  <si>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</si>
  <si>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</si>
  <si>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</si>
  <si>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</si>
  <si>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</si>
  <si>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</si>
  <si>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</si>
  <si>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</si>
  <si>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</si>
  <si>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</si>
  <si>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</si>
  <si>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</si>
  <si>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</si>
  <si>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</si>
  <si>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</si>
  <si>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</si>
  <si>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</si>
  <si>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</si>
  <si>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</si>
  <si>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</si>
  <si>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</si>
  <si>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</si>
  <si>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</si>
  <si>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</si>
  <si>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</si>
  <si>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</si>
  <si>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</si>
  <si>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</si>
  <si>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</si>
  <si>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</si>
  <si>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</si>
  <si>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</si>
  <si>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</si>
  <si>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</si>
  <si>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</si>
  <si>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</si>
  <si>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</si>
  <si>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</si>
  <si>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</si>
  <si>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</si>
  <si>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</si>
  <si>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</si>
  <si>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</si>
  <si>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</si>
  <si>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</si>
  <si>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</si>
  <si>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</si>
  <si>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</si>
  <si>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</si>
  <si>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</si>
  <si>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</si>
  <si>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</si>
  <si>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</si>
  <si>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</si>
  <si>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</si>
  <si>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</si>
  <si>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</si>
  <si>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</si>
  <si>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</si>
  <si>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</si>
  <si>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</si>
  <si>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</si>
  <si>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</si>
  <si>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</si>
  <si>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</si>
  <si>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</si>
  <si>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</si>
  <si>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</si>
  <si>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</si>
  <si>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</si>
  <si>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</si>
  <si>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</si>
  <si>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</si>
  <si>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</si>
  <si>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</si>
  <si>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</si>
  <si>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</si>
  <si>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</si>
  <si>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</si>
  <si>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</si>
  <si>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</si>
  <si>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</si>
  <si>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</si>
  <si>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</si>
  <si>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</si>
  <si>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</si>
  <si>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</si>
  <si>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</si>
  <si>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</si>
  <si>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</si>
  <si>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</si>
  <si>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</si>
  <si>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</si>
  <si>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</si>
  <si>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</si>
  <si>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</si>
  <si>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</si>
  <si>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</si>
  <si>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</si>
  <si>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</si>
  <si>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</si>
  <si>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</si>
  <si>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</si>
  <si>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</si>
  <si>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</si>
  <si>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</si>
  <si>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</si>
  <si>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</si>
  <si>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</si>
  <si>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</si>
  <si>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</si>
  <si>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</si>
  <si>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</si>
  <si>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</si>
  <si>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</si>
  <si>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</si>
  <si>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</si>
  <si>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</si>
  <si>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</si>
  <si>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</si>
  <si>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</si>
  <si>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</si>
  <si>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</si>
  <si>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</si>
  <si>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</si>
  <si>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</si>
  <si>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</si>
  <si>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</si>
  <si>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</si>
  <si>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</si>
  <si>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</si>
  <si>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</si>
  <si>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</si>
  <si>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</si>
  <si>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</si>
  <si>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</si>
  <si>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</si>
  <si>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</si>
  <si>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</si>
  <si>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</si>
  <si>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</si>
  <si>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</si>
  <si>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</si>
  <si>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</si>
  <si>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</si>
  <si>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</si>
  <si>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</si>
  <si>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</si>
  <si>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</si>
  <si>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</si>
  <si>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</si>
  <si>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</si>
  <si>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</si>
  <si>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</si>
  <si>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</si>
  <si>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</si>
  <si>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</si>
  <si>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</si>
  <si>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</si>
  <si>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</si>
  <si>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</si>
  <si>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</si>
  <si>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</si>
  <si>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</si>
  <si>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</si>
  <si>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</si>
  <si>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</si>
  <si>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</si>
  <si>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</si>
  <si>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</si>
  <si>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</si>
  <si>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</si>
  <si>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</si>
  <si>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</si>
  <si>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</si>
  <si>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</si>
  <si>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</si>
  <si>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</si>
  <si>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</si>
  <si>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</si>
  <si>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</si>
  <si>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</si>
  <si>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</si>
  <si>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</si>
  <si>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</si>
  <si>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</si>
  <si>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</si>
  <si>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</si>
  <si>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</si>
  <si>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</si>
  <si>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</si>
  <si>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</si>
  <si>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</si>
  <si>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</si>
  <si>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</si>
  <si>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</si>
  <si>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</si>
  <si>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</si>
  <si>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</si>
  <si>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</si>
  <si>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</si>
  <si>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</si>
  <si>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</si>
  <si>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</si>
  <si>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</si>
  <si>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</si>
  <si>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</si>
  <si>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</si>
  <si>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</si>
  <si>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</si>
  <si>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</si>
  <si>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</si>
  <si>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</si>
  <si>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</si>
  <si>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</si>
  <si>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</si>
  <si>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</si>
  <si>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</si>
  <si>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</si>
  <si>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</si>
  <si>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</si>
  <si>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</si>
  <si>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</si>
  <si>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</si>
  <si>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</si>
  <si>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</si>
  <si>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</si>
  <si>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</si>
  <si>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</si>
  <si>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</si>
  <si>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</si>
  <si>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</si>
  <si>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</si>
  <si>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</si>
  <si>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</si>
  <si>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</si>
  <si>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</si>
  <si>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</si>
  <si>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</si>
  <si>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</si>
  <si>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</si>
  <si>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</si>
  <si>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</si>
  <si>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</si>
  <si>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</si>
  <si>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</si>
  <si>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</si>
  <si>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</si>
  <si>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</si>
  <si>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</si>
  <si>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</si>
  <si>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</si>
  <si>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</si>
  <si>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</si>
  <si>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</si>
  <si>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</si>
  <si>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</si>
  <si>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</si>
  <si>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</si>
  <si>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</si>
  <si>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</si>
  <si>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</si>
  <si>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</si>
  <si>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</si>
  <si>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</si>
  <si>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</si>
  <si>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</si>
  <si>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</si>
  <si>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</si>
  <si>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</si>
  <si>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</si>
  <si>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</si>
  <si>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</si>
  <si>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</si>
  <si>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</si>
  <si>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</si>
  <si>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</si>
  <si>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</si>
  <si>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</si>
  <si>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</si>
  <si>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</si>
  <si>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</si>
  <si>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</si>
  <si>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</si>
  <si>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</si>
  <si>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</si>
  <si>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</si>
  <si>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</si>
  <si>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</si>
  <si>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</si>
  <si>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</si>
  <si>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</si>
  <si>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</si>
  <si>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</si>
  <si>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</si>
  <si>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</si>
  <si>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</si>
  <si>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</si>
  <si>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</si>
  <si>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</si>
  <si>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</si>
  <si>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</si>
  <si>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</si>
  <si>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</si>
  <si>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</si>
  <si>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</si>
  <si>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</si>
  <si>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</si>
  <si>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</si>
  <si>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</si>
  <si>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</si>
  <si>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</si>
  <si>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</si>
  <si>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</si>
  <si>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</si>
  <si>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</si>
  <si>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</si>
  <si>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</si>
  <si>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</si>
  <si>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</si>
  <si>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</si>
  <si>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</si>
  <si>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</si>
  <si>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</si>
  <si>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</si>
  <si>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</si>
  <si>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</si>
  <si>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</si>
  <si>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</si>
  <si>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</si>
  <si>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</si>
  <si>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</si>
  <si>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</si>
  <si>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</si>
  <si>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</si>
  <si>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</si>
  <si>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</si>
  <si>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</si>
  <si>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</si>
  <si>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</si>
  <si>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</si>
  <si>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</si>
  <si>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</si>
  <si>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</si>
  <si>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</si>
  <si>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</si>
  <si>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</si>
  <si>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</si>
  <si>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</si>
  <si>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</si>
  <si>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</si>
  <si>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</si>
  <si>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</si>
  <si>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</si>
  <si>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</si>
  <si>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</si>
  <si>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</si>
  <si>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</si>
  <si>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</si>
  <si>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</si>
  <si>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</si>
  <si>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</si>
  <si>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</si>
  <si>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</si>
  <si>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</si>
  <si>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</si>
  <si>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</si>
  <si>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</si>
  <si>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</si>
  <si>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</si>
  <si>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</si>
  <si>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</si>
  <si>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</si>
  <si>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</si>
  <si>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</si>
  <si>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</si>
  <si>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</si>
  <si>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</si>
  <si>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</si>
  <si>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</si>
  <si>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</si>
  <si>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</si>
  <si>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</si>
  <si>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</si>
  <si>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</si>
  <si>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</si>
  <si>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</si>
  <si>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</si>
  <si>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</si>
  <si>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</si>
  <si>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</si>
  <si>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</si>
  <si>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</si>
  <si>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</si>
  <si>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</si>
  <si>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</si>
  <si>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</si>
  <si>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</si>
  <si>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</si>
  <si>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</si>
  <si>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</si>
  <si>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</si>
  <si>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</si>
  <si>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</si>
  <si>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</si>
  <si>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</si>
  <si>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</si>
  <si>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</si>
  <si>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</si>
  <si>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</si>
  <si>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</si>
  <si>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</si>
  <si>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</si>
  <si>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</si>
  <si>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</si>
  <si>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</si>
  <si>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</si>
  <si>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</si>
  <si>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</si>
  <si>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</si>
  <si>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</si>
  <si>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</si>
  <si>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</si>
  <si>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</si>
  <si>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</si>
  <si>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</si>
  <si>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</si>
  <si>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</si>
  <si>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</si>
  <si>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</si>
  <si>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</si>
  <si>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</si>
  <si>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</si>
  <si>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</si>
  <si>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</si>
  <si>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</si>
  <si>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</si>
  <si>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</si>
  <si>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</si>
  <si>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</si>
  <si>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</si>
  <si>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</si>
  <si>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</si>
  <si>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</si>
  <si>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</si>
  <si>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</si>
  <si>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</si>
  <si>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</si>
  <si>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</si>
  <si>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</si>
  <si>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</si>
  <si>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</si>
  <si>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</si>
  <si>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</si>
  <si>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</si>
  <si>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</si>
  <si>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</si>
  <si>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</si>
  <si>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</si>
  <si>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</si>
  <si>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</si>
  <si>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</si>
  <si>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</si>
  <si>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</si>
  <si>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</si>
  <si>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</si>
  <si>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</si>
  <si>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</si>
  <si>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</si>
  <si>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</si>
  <si>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</si>
  <si>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</si>
  <si>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</si>
  <si>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</si>
  <si>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</si>
  <si>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</si>
  <si>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</si>
  <si>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</si>
  <si>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</si>
  <si>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</si>
  <si>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</si>
  <si>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</si>
  <si>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</si>
  <si>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</si>
  <si>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</si>
  <si>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</si>
  <si>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</si>
  <si>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</si>
  <si>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</si>
  <si>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</si>
  <si>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</si>
  <si>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</si>
  <si>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</si>
  <si>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</si>
  <si>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</si>
  <si>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</si>
  <si>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</si>
  <si>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</si>
  <si>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</si>
  <si>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</si>
  <si>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</si>
  <si>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</si>
  <si>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</si>
  <si>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</si>
  <si>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</si>
  <si>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</si>
  <si>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</si>
  <si>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</si>
  <si>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</si>
  <si>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</si>
  <si>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</si>
  <si>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</si>
  <si>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</si>
  <si>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</si>
  <si>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</si>
  <si>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</si>
  <si>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</si>
  <si>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</si>
  <si>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</si>
  <si>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</si>
  <si>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</si>
  <si>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</si>
  <si>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</si>
  <si>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</si>
  <si>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</si>
  <si>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</si>
  <si>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</si>
  <si>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</si>
  <si>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</si>
  <si>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</si>
  <si>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</si>
  <si>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</si>
  <si>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</si>
  <si>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</si>
  <si>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</si>
  <si>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</si>
  <si>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</si>
  <si>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</si>
  <si>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</si>
  <si>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</si>
  <si>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</si>
  <si>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</si>
  <si>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</si>
  <si>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</si>
  <si>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</si>
  <si>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</si>
  <si>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</si>
  <si>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</si>
  <si>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</si>
  <si>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</si>
  <si>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</si>
  <si>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</si>
  <si>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</si>
  <si>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</si>
  <si>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</si>
  <si>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</si>
  <si>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</si>
  <si>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</si>
  <si>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</si>
  <si>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</si>
  <si>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</si>
  <si>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</si>
  <si>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</si>
  <si>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</si>
  <si>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</si>
  <si>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</si>
  <si>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</si>
  <si>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</si>
  <si>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</si>
  <si>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</si>
  <si>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</si>
  <si>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</si>
  <si>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</si>
  <si>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</si>
  <si>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</si>
  <si>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</si>
  <si>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</si>
  <si>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</si>
  <si>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</si>
  <si>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</si>
  <si>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</si>
  <si>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</si>
  <si>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</si>
  <si>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</si>
  <si>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</si>
  <si>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</si>
  <si>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</si>
  <si>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</si>
  <si>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</si>
  <si>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</si>
  <si>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</si>
  <si>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</si>
  <si>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</si>
  <si>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</si>
  <si>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</si>
  <si>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</si>
  <si>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</si>
  <si>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</si>
  <si>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</si>
  <si>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</si>
  <si>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</si>
  <si>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</si>
  <si>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</si>
  <si>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</si>
  <si>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</si>
  <si>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</si>
  <si>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</si>
  <si>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</si>
  <si>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</si>
  <si>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</si>
  <si>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</si>
  <si>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</si>
  <si>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</si>
  <si>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</si>
  <si>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</si>
  <si>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</si>
  <si>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</si>
  <si>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</si>
  <si>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</si>
  <si>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</si>
  <si>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</si>
  <si>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</si>
  <si>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</si>
  <si>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</si>
  <si>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</si>
  <si>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</si>
  <si>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</si>
  <si>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</si>
  <si>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</si>
  <si>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</si>
  <si>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</si>
  <si>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</si>
  <si>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</si>
  <si>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</si>
  <si>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</si>
  <si>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</si>
  <si>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</si>
  <si>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</si>
  <si>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</si>
  <si>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</si>
  <si>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</si>
  <si>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</si>
  <si>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</si>
  <si>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</si>
  <si>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</si>
  <si>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</si>
  <si>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</si>
  <si>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</si>
  <si>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</si>
  <si>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</si>
  <si>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</si>
  <si>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</si>
  <si>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</si>
  <si>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</si>
  <si>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</si>
  <si>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</si>
  <si>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</si>
  <si>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</si>
  <si>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</si>
  <si>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</si>
  <si>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</si>
  <si>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</si>
  <si>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</si>
  <si>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</si>
  <si>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</si>
  <si>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</si>
  <si>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</si>
  <si>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</si>
  <si>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</si>
  <si>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</si>
  <si>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</si>
  <si>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</si>
  <si>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</si>
  <si>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</si>
  <si>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</si>
  <si>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</si>
  <si>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</si>
  <si>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</si>
  <si>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</si>
  <si>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</si>
  <si>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</si>
  <si>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</si>
  <si>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</si>
  <si>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</si>
  <si>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</si>
  <si>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</si>
  <si>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</si>
  <si>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</si>
  <si>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</si>
  <si>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</si>
  <si>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</si>
  <si>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</si>
  <si>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</si>
  <si>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</si>
  <si>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</si>
  <si>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</si>
  <si>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</si>
  <si>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</si>
  <si>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</si>
  <si>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</si>
  <si>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</si>
  <si>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</si>
  <si>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</si>
  <si>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</si>
  <si>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</si>
  <si>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</si>
  <si>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</si>
  <si>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</si>
  <si>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</si>
  <si>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</si>
  <si>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</si>
  <si>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</si>
  <si>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</si>
  <si>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</si>
  <si>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</si>
  <si>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</si>
  <si>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</si>
  <si>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</si>
  <si>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</si>
  <si>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</si>
  <si>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</si>
  <si>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</si>
  <si>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</si>
  <si>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</si>
  <si>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</si>
  <si>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</si>
  <si>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</si>
  <si>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</si>
  <si>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</si>
  <si>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</si>
  <si>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</si>
  <si>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</si>
  <si>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</si>
  <si>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</si>
  <si>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</si>
  <si>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</si>
  <si>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</si>
  <si>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</si>
  <si>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</si>
  <si>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</si>
  <si>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</si>
  <si>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</si>
  <si>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</si>
  <si>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</si>
  <si>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</si>
  <si>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</si>
  <si>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</si>
  <si>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</si>
  <si>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</si>
  <si>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</si>
  <si>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</si>
  <si>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</si>
  <si>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</si>
  <si>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</si>
  <si>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</si>
  <si>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</si>
  <si>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</si>
  <si>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</si>
  <si>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</si>
  <si>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</si>
  <si>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</si>
  <si>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</si>
  <si>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</si>
  <si>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</si>
  <si>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</si>
  <si>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</si>
  <si>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</si>
  <si>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</si>
  <si>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</si>
  <si>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</si>
  <si>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</si>
  <si>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</si>
  <si>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</si>
  <si>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</si>
  <si>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</si>
  <si>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</si>
  <si>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</si>
  <si>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</si>
  <si>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</si>
  <si>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</si>
  <si>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</si>
  <si>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</si>
  <si>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</si>
  <si>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</si>
  <si>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</si>
  <si>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</si>
  <si>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</si>
  <si>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</si>
  <si>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</si>
  <si>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</si>
  <si>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</si>
  <si>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</si>
  <si>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</si>
  <si>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</si>
  <si>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</si>
  <si>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</si>
  <si>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</si>
  <si>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</si>
  <si>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</si>
  <si>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</si>
  <si>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</si>
  <si>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</si>
  <si>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</si>
  <si>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</si>
  <si>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</si>
  <si>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</si>
  <si>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</si>
  <si>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</si>
  <si>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</si>
  <si>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</si>
  <si>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</si>
  <si>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</si>
  <si>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</si>
  <si>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</si>
  <si>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</si>
  <si>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</si>
  <si>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</si>
  <si>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</si>
  <si>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</si>
  <si>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</si>
  <si>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</si>
  <si>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</si>
  <si>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</si>
  <si>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</si>
  <si>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</si>
  <si>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</si>
  <si>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</si>
  <si>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</si>
  <si>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</si>
  <si>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</si>
  <si>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</si>
  <si>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</si>
  <si>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</si>
  <si>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</si>
  <si>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</si>
  <si>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</si>
  <si>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</si>
  <si>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</si>
  <si>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</si>
  <si>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</si>
  <si>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</si>
  <si>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</si>
  <si>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</si>
  <si>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</si>
  <si>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</si>
  <si>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</si>
  <si>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</si>
  <si>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</si>
  <si>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</si>
  <si>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</si>
  <si>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</si>
  <si>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</si>
  <si>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</si>
  <si>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</si>
  <si>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</si>
  <si>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</si>
  <si>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</si>
  <si>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</si>
  <si>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</si>
  <si>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</si>
  <si>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</si>
  <si>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</si>
  <si>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</si>
  <si>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</si>
  <si>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</si>
  <si>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</si>
  <si>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</si>
  <si>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</si>
  <si>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</si>
  <si>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</si>
  <si>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</si>
  <si>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</si>
  <si>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</si>
  <si>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</si>
  <si>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</si>
  <si>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</si>
  <si>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</si>
  <si>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</si>
  <si>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</si>
  <si>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</si>
  <si>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</si>
  <si>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</si>
  <si>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</si>
  <si>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</si>
  <si>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</si>
  <si>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</si>
  <si>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</si>
  <si>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</si>
  <si>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</si>
  <si>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</si>
  <si>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</si>
  <si>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</si>
  <si>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</si>
  <si>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</si>
  <si>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</si>
  <si>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</si>
  <si>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</si>
  <si>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</si>
  <si>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</si>
  <si>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</si>
  <si>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</si>
  <si>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</si>
  <si>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</si>
  <si>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</si>
  <si>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</si>
  <si>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</si>
  <si>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</si>
  <si>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</si>
  <si>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</si>
  <si>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</si>
  <si>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</si>
  <si>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</si>
  <si>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</si>
  <si>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</si>
  <si>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</si>
  <si>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</si>
  <si>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</si>
  <si>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</si>
  <si>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</si>
  <si>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</si>
  <si>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</si>
  <si>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</si>
  <si>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</si>
  <si>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</si>
  <si>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</si>
  <si>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</si>
  <si>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</si>
  <si>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</si>
  <si>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</si>
  <si>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</si>
  <si>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</si>
  <si>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</si>
  <si>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</si>
  <si>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</si>
  <si>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</si>
  <si>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</si>
  <si>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</si>
  <si>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</si>
  <si>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</si>
  <si>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</si>
  <si>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</si>
  <si>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</si>
  <si>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</si>
  <si>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</si>
  <si>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</si>
  <si>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</si>
  <si>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</si>
  <si>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</si>
  <si>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</si>
  <si>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</si>
  <si>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</si>
  <si>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</si>
  <si>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</si>
  <si>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</si>
  <si>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</si>
  <si>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</si>
  <si>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</si>
  <si>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</si>
  <si>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</si>
  <si>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</si>
  <si>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</si>
  <si>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</si>
  <si>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</si>
  <si>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</si>
  <si>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</si>
  <si>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</si>
  <si>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</si>
  <si>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</si>
  <si>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</si>
  <si>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</si>
  <si>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</si>
  <si>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</si>
  <si>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</si>
  <si>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</si>
  <si>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</si>
  <si>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</si>
  <si>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</si>
  <si>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</si>
  <si>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</si>
  <si>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</si>
  <si>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</si>
  <si>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</si>
  <si>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</si>
  <si>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</si>
  <si>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</si>
  <si>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</si>
  <si>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</si>
  <si>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</si>
  <si>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</si>
  <si>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</si>
  <si>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</si>
  <si>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</si>
  <si>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</si>
  <si>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</si>
  <si>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</si>
  <si>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</si>
  <si>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</si>
  <si>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</si>
  <si>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</si>
  <si>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</si>
  <si>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</si>
  <si>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</si>
  <si>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</si>
  <si>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</si>
  <si>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</si>
  <si>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</si>
  <si>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</si>
  <si>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</si>
  <si>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</si>
  <si>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</si>
  <si>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</si>
  <si>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</si>
  <si>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</si>
  <si>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</si>
  <si>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</si>
  <si>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</si>
  <si>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</si>
  <si>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</si>
  <si>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</si>
  <si>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</si>
  <si>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</si>
  <si>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</si>
  <si>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</si>
  <si>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</si>
  <si>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</si>
  <si>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</si>
  <si>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</si>
  <si>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</si>
  <si>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</si>
  <si>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</si>
  <si>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</si>
  <si>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</si>
  <si>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</si>
  <si>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</si>
  <si>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</si>
  <si>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</si>
  <si>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</si>
  <si>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</si>
  <si>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</si>
  <si>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</si>
  <si>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</si>
  <si>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</si>
  <si>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</si>
  <si>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</si>
  <si>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</si>
  <si>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</si>
  <si>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</si>
  <si>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</si>
  <si>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</si>
  <si>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</si>
  <si>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</si>
  <si>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</si>
  <si>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</si>
  <si>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</si>
  <si>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</si>
  <si>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</si>
  <si>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</si>
  <si>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</si>
  <si>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</si>
  <si>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</si>
  <si>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</si>
  <si>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</si>
  <si>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</si>
  <si>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</si>
  <si>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</si>
  <si>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</si>
  <si>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</si>
  <si>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</si>
  <si>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</si>
  <si>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</si>
  <si>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</si>
  <si>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</si>
  <si>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</si>
  <si>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</si>
  <si>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</si>
  <si>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</si>
  <si>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</si>
  <si>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</si>
  <si>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</si>
  <si>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</si>
  <si>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</si>
  <si>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</si>
  <si>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</si>
  <si>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</si>
  <si>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</si>
  <si>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</si>
  <si>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</si>
  <si>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</si>
  <si>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</si>
  <si>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</si>
  <si>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</si>
  <si>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</si>
  <si>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</si>
  <si>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</si>
  <si>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</si>
  <si>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</si>
  <si>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</si>
  <si>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</si>
  <si>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</si>
  <si>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</si>
  <si>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</si>
  <si>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</si>
  <si>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</si>
  <si>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</si>
  <si>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</si>
  <si>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</si>
  <si>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</si>
  <si>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</si>
  <si>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</si>
  <si>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</si>
  <si>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</si>
  <si>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</si>
  <si>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</si>
  <si>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</si>
  <si>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</si>
  <si>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</si>
  <si>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</si>
  <si>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</si>
  <si>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</si>
  <si>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</si>
  <si>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</si>
  <si>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</si>
  <si>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</si>
  <si>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</si>
  <si>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</si>
  <si>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</si>
  <si>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</si>
  <si>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</si>
  <si>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</si>
  <si>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</si>
  <si>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</si>
  <si>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</si>
  <si>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</si>
  <si>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</si>
  <si>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</si>
  <si>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</si>
  <si>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</si>
  <si>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</si>
  <si>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</si>
  <si>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</si>
  <si>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</si>
  <si>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</si>
  <si>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</si>
  <si>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</si>
  <si>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</si>
  <si>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</si>
  <si>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</si>
  <si>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</si>
  <si>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</si>
  <si>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</si>
  <si>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</si>
  <si>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</si>
  <si>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</si>
  <si>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</si>
  <si>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</si>
  <si>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</si>
  <si>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</si>
  <si>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</si>
  <si>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</si>
  <si>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</si>
  <si>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</si>
  <si>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</si>
  <si>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</si>
  <si>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</si>
  <si>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</si>
  <si>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</si>
  <si>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</si>
  <si>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</si>
  <si>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</si>
  <si>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</si>
  <si>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</si>
  <si>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</si>
  <si>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</si>
  <si>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</si>
  <si>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</si>
  <si>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</si>
  <si>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</si>
  <si>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</si>
  <si>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</si>
  <si>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</si>
  <si>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</si>
  <si>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</si>
  <si>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</si>
  <si>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</si>
  <si>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</si>
  <si>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</si>
  <si>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</si>
  <si>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</si>
  <si>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</si>
  <si>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</si>
  <si>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</si>
  <si>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</si>
  <si>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</si>
  <si>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</si>
  <si>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</si>
  <si>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</si>
  <si>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</si>
  <si>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</si>
  <si>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</si>
  <si>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</si>
  <si>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</si>
  <si>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</si>
  <si>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</si>
  <si>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</si>
  <si>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</si>
  <si>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</si>
  <si>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</si>
  <si>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</si>
  <si>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</si>
  <si>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</si>
  <si>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</si>
  <si>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</si>
  <si>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</si>
  <si>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</si>
  <si>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</si>
  <si>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</si>
  <si>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</si>
  <si>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</si>
  <si>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</si>
  <si>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</si>
  <si>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</si>
  <si>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</si>
  <si>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</si>
  <si>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</si>
  <si>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</si>
  <si>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</si>
  <si>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</si>
  <si>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</si>
  <si>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</si>
  <si>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</si>
  <si>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</si>
  <si>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</si>
  <si>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</si>
  <si>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</si>
  <si>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</si>
  <si>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</si>
  <si>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</si>
  <si>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</si>
  <si>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</si>
  <si>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</si>
  <si>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</si>
  <si>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</si>
  <si>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</si>
  <si>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</si>
  <si>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</si>
  <si>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</si>
  <si>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</si>
  <si>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</si>
  <si>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</si>
  <si>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</si>
  <si>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</si>
  <si>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</si>
  <si>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</si>
  <si>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</si>
  <si>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</si>
  <si>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</si>
  <si>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</si>
  <si>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</si>
  <si>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</si>
  <si>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</si>
  <si>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</si>
  <si>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</si>
  <si>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</si>
  <si>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</si>
  <si>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</si>
  <si>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</si>
  <si>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</si>
  <si>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</si>
  <si>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</si>
  <si>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</si>
  <si>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</si>
  <si>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</si>
  <si>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</si>
  <si>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</si>
  <si>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</si>
  <si>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</si>
  <si>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</si>
  <si>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</si>
  <si>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</si>
  <si>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</si>
  <si>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</si>
  <si>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</si>
  <si>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</si>
  <si>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</si>
  <si>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</si>
  <si>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</si>
  <si>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</si>
  <si>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</si>
  <si>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</si>
  <si>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</si>
  <si>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</si>
  <si>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</si>
  <si>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</si>
  <si>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</si>
  <si>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</si>
  <si>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</si>
  <si>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</si>
  <si>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</si>
  <si>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</si>
  <si>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</si>
  <si>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</si>
  <si>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</si>
  <si>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</si>
  <si>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</si>
  <si>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</si>
  <si>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</si>
  <si>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</si>
  <si>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</si>
  <si>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</si>
  <si>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</si>
  <si>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</si>
  <si>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</si>
  <si>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</si>
  <si>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</si>
  <si>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</si>
  <si>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</si>
  <si>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</si>
  <si>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</si>
  <si>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</si>
  <si>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</si>
  <si>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</si>
  <si>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</si>
  <si>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</si>
  <si>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</si>
  <si>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</si>
  <si>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</si>
  <si>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</si>
  <si>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</si>
  <si>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</si>
  <si>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</si>
  <si>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</si>
  <si>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</si>
  <si>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</si>
  <si>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</si>
  <si>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</si>
  <si>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</si>
  <si>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</si>
  <si>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</si>
  <si>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</si>
  <si>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</si>
  <si>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</si>
  <si>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</si>
  <si>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</si>
  <si>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</si>
  <si>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</si>
  <si>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</si>
  <si>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</si>
  <si>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</si>
  <si>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</si>
  <si>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</si>
  <si>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</si>
  <si>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</si>
  <si>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</si>
  <si>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</si>
  <si>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</si>
  <si>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</si>
  <si>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</si>
  <si>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</si>
  <si>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</si>
  <si>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</si>
  <si>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</si>
  <si>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</si>
  <si>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</si>
  <si>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</si>
  <si>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</si>
  <si>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</si>
  <si>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</si>
  <si>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</si>
  <si>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</si>
  <si>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</si>
  <si>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</si>
  <si>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</si>
  <si>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</si>
  <si>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</si>
  <si>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</si>
  <si>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</si>
  <si>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</si>
  <si>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</si>
  <si>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</si>
  <si>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</si>
  <si>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</si>
  <si>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</si>
  <si>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</si>
  <si>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</si>
  <si>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</si>
  <si>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</si>
  <si>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</si>
  <si>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</si>
  <si>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</si>
  <si>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</si>
  <si>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</si>
  <si>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</si>
  <si>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</si>
  <si>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</si>
  <si>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</si>
  <si>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</si>
  <si>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</si>
  <si>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</si>
  <si>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</si>
  <si>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</si>
  <si>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</si>
  <si>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</si>
  <si>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</si>
  <si>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</si>
  <si>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</si>
  <si>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</si>
  <si>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</si>
  <si>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</si>
  <si>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</si>
  <si>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</si>
  <si>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</si>
  <si>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</si>
  <si>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</si>
  <si>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</si>
  <si>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</si>
  <si>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</si>
  <si>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</si>
  <si>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</si>
  <si>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</si>
  <si>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</si>
  <si>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</si>
  <si>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</si>
  <si>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</si>
  <si>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</si>
  <si>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</si>
  <si>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</si>
  <si>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</si>
  <si>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</si>
  <si>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</si>
  <si>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</si>
  <si>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</si>
  <si>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</si>
  <si>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</si>
  <si>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</si>
  <si>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</si>
  <si>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</si>
  <si>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</si>
  <si>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</si>
  <si>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</si>
  <si>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</si>
  <si>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</si>
  <si>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</si>
  <si>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</si>
  <si>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</si>
  <si>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</si>
  <si>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</si>
  <si>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</si>
  <si>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</si>
  <si>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</si>
  <si>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</si>
  <si>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</si>
  <si>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</si>
  <si>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</si>
  <si>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</si>
  <si>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</si>
  <si>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</si>
  <si>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</si>
  <si>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</si>
  <si>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</si>
  <si>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</si>
  <si>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</si>
  <si>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</si>
  <si>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</si>
  <si>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</si>
  <si>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</si>
  <si>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</si>
  <si>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</si>
  <si>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</si>
  <si>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</si>
  <si>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</si>
  <si>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</si>
  <si>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</si>
  <si>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</si>
  <si>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</si>
  <si>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</si>
  <si>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</si>
  <si>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</si>
  <si>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</si>
  <si>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</si>
  <si>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</si>
  <si>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</si>
  <si>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</si>
  <si>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</si>
  <si>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</si>
  <si>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</si>
  <si>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</si>
  <si>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</si>
  <si>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</si>
  <si>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</si>
  <si>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</si>
  <si>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</si>
  <si>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</si>
  <si>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</si>
  <si>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</si>
  <si>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</si>
  <si>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</si>
  <si>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</si>
  <si>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</si>
  <si>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</si>
  <si>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</si>
  <si>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</si>
  <si>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</si>
  <si>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</si>
  <si>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</si>
  <si>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</si>
  <si>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</si>
  <si>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</si>
  <si>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</si>
  <si>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</si>
  <si>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</si>
  <si>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</si>
  <si>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</si>
  <si>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</si>
  <si>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</si>
  <si>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</si>
  <si>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</si>
  <si>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</si>
  <si>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</si>
  <si>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</si>
  <si>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</si>
  <si>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</si>
  <si>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</si>
  <si>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</si>
  <si>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</si>
  <si>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</si>
  <si>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</si>
  <si>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</si>
  <si>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</si>
  <si>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</si>
  <si>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</si>
  <si>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</si>
  <si>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</si>
  <si>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</si>
  <si>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</si>
  <si>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</si>
  <si>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</si>
  <si>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</si>
  <si>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</si>
  <si>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</si>
  <si>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</si>
  <si>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</si>
  <si>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</si>
  <si>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</si>
  <si>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</si>
  <si>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</si>
  <si>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</si>
  <si>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</si>
  <si>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</si>
  <si>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</si>
  <si>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</si>
  <si>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</si>
  <si>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</si>
  <si>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</si>
  <si>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</si>
  <si>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</si>
  <si>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</si>
  <si>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</si>
  <si>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</si>
  <si>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</si>
  <si>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</si>
  <si>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</si>
  <si>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</si>
  <si>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</si>
  <si>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</si>
  <si>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</si>
  <si>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</si>
  <si>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</si>
  <si>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</si>
  <si>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</si>
  <si>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</si>
  <si>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</si>
  <si>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</si>
  <si>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</si>
  <si>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</si>
  <si>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</si>
  <si>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</si>
  <si>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</si>
  <si>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</si>
  <si>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</si>
  <si>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</si>
  <si>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</si>
  <si>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</si>
  <si>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</si>
  <si>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</si>
  <si>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</si>
  <si>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</si>
  <si>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</si>
  <si>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</si>
  <si>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</si>
  <si>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</si>
  <si>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</si>
  <si>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</si>
  <si>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</si>
  <si>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</si>
  <si>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</si>
  <si>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</si>
  <si>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</si>
  <si>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</si>
  <si>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</si>
  <si>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</si>
  <si>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</si>
  <si>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</si>
  <si>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</si>
  <si>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</si>
  <si>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</si>
  <si>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</si>
  <si>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</si>
  <si>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</si>
  <si>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</si>
  <si>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</si>
  <si>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</si>
  <si>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</si>
  <si>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</si>
  <si>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</si>
  <si>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</si>
  <si>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</si>
  <si>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</si>
  <si>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</si>
  <si>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</si>
  <si>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</si>
  <si>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</si>
  <si>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</si>
  <si>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</si>
  <si>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</si>
  <si>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</si>
  <si>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</si>
  <si>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</si>
  <si>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</si>
  <si>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</si>
  <si>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</si>
  <si>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</si>
  <si>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</si>
  <si>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</si>
  <si>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</si>
  <si>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</si>
  <si>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</si>
  <si>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</si>
  <si>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</si>
  <si>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</si>
  <si>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</si>
  <si>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</si>
  <si>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</si>
  <si>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</si>
  <si>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</si>
  <si>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</si>
  <si>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</si>
  <si>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</si>
  <si>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</si>
  <si>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</si>
  <si>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</si>
  <si>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</si>
  <si>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</si>
  <si>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</si>
  <si>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</si>
  <si>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</si>
  <si>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</si>
  <si>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</si>
  <si>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</si>
  <si>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</si>
  <si>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</si>
  <si>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</si>
  <si>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</si>
  <si>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</si>
  <si>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</si>
  <si>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</si>
  <si>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</si>
  <si>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</si>
  <si>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</si>
  <si>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</si>
  <si>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</si>
  <si>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</si>
  <si>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</si>
  <si>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</si>
  <si>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</si>
  <si>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</si>
  <si>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</si>
  <si>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</si>
  <si>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</si>
  <si>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</si>
  <si>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</si>
  <si>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</si>
  <si>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</si>
  <si>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</si>
  <si>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</si>
  <si>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</si>
  <si>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</si>
  <si>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</si>
  <si>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</si>
  <si>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</si>
  <si>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</si>
  <si>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</si>
  <si>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</si>
  <si>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</si>
  <si>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</si>
  <si>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</si>
  <si>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</si>
  <si>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</si>
  <si>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</si>
  <si>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</si>
  <si>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</si>
  <si>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</si>
  <si>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</si>
  <si>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</si>
  <si>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</si>
  <si>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</si>
  <si>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</si>
  <si>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</si>
  <si>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</si>
  <si>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</si>
  <si>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</si>
  <si>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</si>
  <si>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</si>
  <si>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</si>
  <si>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</si>
  <si>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</si>
  <si>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</si>
  <si>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</si>
  <si>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</si>
  <si>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</si>
  <si>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</si>
  <si>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</si>
  <si>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</si>
  <si>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</si>
  <si>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</si>
  <si>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</si>
  <si>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</si>
  <si>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</si>
  <si>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</si>
  <si>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</si>
  <si>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</si>
  <si>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</si>
  <si>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</si>
  <si>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</si>
  <si>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</si>
  <si>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</si>
  <si>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</si>
  <si>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</si>
  <si>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</si>
  <si>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</si>
  <si>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</si>
  <si>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</si>
  <si>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</si>
  <si>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</si>
  <si>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</si>
  <si>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</si>
  <si>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</si>
  <si>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</si>
  <si>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</si>
  <si>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</si>
  <si>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</si>
  <si>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</si>
  <si>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</si>
  <si>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</si>
  <si>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</si>
  <si>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</si>
  <si>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</si>
  <si>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</si>
  <si>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</si>
  <si>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</si>
  <si>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</si>
  <si>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</si>
  <si>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</si>
  <si>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</si>
  <si>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</si>
  <si>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</si>
  <si>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</si>
  <si>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</si>
  <si>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</si>
  <si>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</si>
  <si>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</si>
  <si>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</si>
  <si>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</si>
  <si>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</si>
  <si>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</si>
  <si>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</si>
  <si>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</si>
  <si>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</si>
  <si>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</si>
  <si>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</si>
  <si>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</si>
  <si>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</si>
  <si>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</si>
  <si>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</si>
  <si>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</si>
  <si>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</si>
  <si>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</si>
  <si>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</si>
  <si>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</si>
  <si>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</si>
  <si>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</si>
  <si>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</si>
  <si>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</si>
  <si>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</si>
  <si>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</si>
  <si>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</si>
  <si>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</si>
  <si>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</si>
  <si>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</si>
  <si>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</si>
  <si>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</si>
  <si>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</si>
  <si>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</si>
  <si>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</si>
  <si>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</si>
  <si>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</si>
  <si>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</si>
  <si>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</si>
  <si>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</si>
  <si>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</si>
  <si>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</si>
  <si>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</si>
  <si>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</si>
  <si>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</si>
  <si>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</si>
  <si>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</si>
  <si>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</si>
  <si>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</si>
  <si>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</si>
  <si>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</si>
  <si>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</si>
  <si>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</si>
  <si>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</si>
  <si>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</si>
  <si>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</si>
  <si>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</si>
  <si>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</si>
  <si>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</si>
  <si>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</si>
  <si>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</si>
  <si>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</si>
  <si>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</si>
  <si>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</si>
  <si>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</si>
  <si>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</si>
  <si>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</si>
  <si>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</si>
  <si>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</si>
  <si>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</si>
  <si>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</si>
  <si>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</si>
  <si>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</si>
  <si>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</si>
  <si>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</si>
  <si>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</si>
  <si>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</si>
  <si>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</si>
  <si>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</si>
  <si>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</si>
  <si>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</si>
  <si>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</si>
  <si>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</si>
  <si>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</si>
  <si>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</si>
  <si>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</si>
  <si>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</si>
  <si>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</si>
  <si>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</si>
  <si>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</si>
  <si>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</si>
  <si>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</si>
  <si>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</si>
  <si>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</si>
  <si>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</si>
  <si>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</si>
  <si>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</si>
  <si>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</si>
  <si>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</si>
  <si>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</si>
  <si>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</si>
  <si>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</si>
  <si>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</si>
  <si>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</si>
  <si>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</si>
  <si>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</si>
  <si>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</si>
  <si>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</si>
  <si>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</si>
  <si>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</si>
  <si>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</si>
  <si>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</si>
  <si>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</si>
  <si>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</si>
  <si>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</si>
  <si>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</si>
  <si>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</si>
  <si>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</si>
  <si>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</si>
  <si>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</si>
  <si>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</si>
  <si>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</si>
  <si>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</si>
  <si>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</si>
  <si>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</si>
  <si>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</si>
  <si>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</si>
  <si>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</si>
  <si>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</si>
  <si>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</si>
  <si>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</si>
  <si>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</si>
  <si>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</si>
  <si>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</si>
  <si>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</si>
  <si>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</si>
  <si>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</si>
  <si>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</si>
  <si>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</si>
  <si>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</si>
  <si>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</si>
  <si>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</si>
  <si>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</si>
  <si>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</si>
  <si>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</si>
  <si>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</si>
  <si>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</si>
  <si>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</si>
  <si>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</si>
  <si>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</si>
  <si>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</si>
  <si>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</si>
  <si>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</si>
  <si>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</si>
  <si>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</si>
  <si>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</si>
  <si>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</si>
  <si>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</si>
  <si>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</si>
  <si>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</si>
  <si>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</si>
  <si>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</si>
  <si>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</si>
  <si>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</si>
  <si>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</si>
  <si>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</si>
  <si>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</si>
  <si>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</si>
  <si>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</si>
  <si>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</si>
  <si>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</si>
  <si>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</si>
  <si>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</si>
  <si>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</si>
  <si>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</si>
  <si>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</si>
  <si>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</si>
  <si>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</si>
  <si>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</si>
  <si>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</si>
  <si>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</si>
  <si>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</si>
  <si>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</si>
  <si>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</si>
  <si>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</si>
  <si>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</si>
  <si>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</si>
  <si>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</si>
  <si>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</si>
  <si>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</si>
  <si>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</si>
  <si>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</si>
  <si>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</si>
  <si>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</si>
  <si>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</si>
  <si>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</si>
  <si>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</si>
  <si>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</si>
  <si>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</si>
  <si>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</si>
  <si>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</si>
  <si>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</si>
  <si>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</si>
  <si>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</si>
  <si>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</si>
  <si>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</si>
  <si>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</si>
  <si>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</si>
  <si>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</si>
  <si>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</si>
  <si>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</si>
  <si>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</si>
  <si>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</si>
  <si>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</si>
  <si>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</si>
  <si>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PCM-20251019-00002508</t>
  </si>
  <si>
    <t>ETA 60 Min</t>
  </si>
  <si>
    <t xml:space="preserve">no pcm </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</si>
  <si>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</si>
  <si>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</si>
  <si>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</si>
  <si>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</si>
  <si>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</si>
  <si>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</si>
  <si>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</si>
  <si>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</si>
  <si>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</si>
  <si>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</si>
  <si>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</si>
  <si>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</si>
  <si>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</si>
  <si>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</si>
  <si>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</si>
  <si>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</si>
  <si>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</si>
  <si>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</si>
  <si>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</si>
  <si>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</si>
  <si>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</si>
  <si>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</si>
  <si>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</si>
  <si>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</si>
  <si>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</si>
  <si>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</si>
  <si>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</si>
  <si>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</si>
  <si>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</si>
  <si>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</si>
  <si>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</si>
  <si>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</si>
  <si>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</si>
  <si>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</si>
  <si>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</si>
  <si>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</si>
  <si>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</si>
  <si>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</si>
  <si>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</si>
  <si>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</si>
  <si>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</si>
  <si>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</si>
  <si>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</si>
  <si>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</si>
  <si>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</si>
  <si>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</si>
  <si>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</si>
  <si>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</si>
  <si>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</si>
  <si>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</si>
  <si>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</si>
  <si>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</si>
  <si>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</si>
  <si>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</si>
  <si>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</si>
  <si>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</si>
  <si>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</si>
  <si>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</si>
  <si>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</si>
  <si>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</si>
  <si>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</si>
  <si>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</si>
  <si>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</si>
  <si>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</si>
  <si>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</si>
  <si>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</si>
  <si>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</si>
  <si>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</si>
  <si>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</si>
  <si>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</si>
  <si>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</si>
  <si>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</si>
  <si>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</si>
  <si>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</si>
  <si>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</si>
  <si>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</si>
  <si>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</si>
  <si>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</si>
  <si>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</si>
  <si>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</si>
  <si>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</si>
  <si>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</si>
  <si>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</si>
  <si>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</si>
  <si>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</si>
  <si>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</si>
  <si>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</si>
  <si>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</si>
  <si>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</si>
  <si>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</si>
  <si>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Site 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</si>
  <si>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</si>
  <si>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</si>
  <si>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</si>
  <si>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</si>
  <si>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</si>
  <si>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</si>
  <si>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</si>
  <si>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</si>
  <si>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</si>
  <si>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</si>
  <si>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PCM-20251019-00002517</t>
  </si>
  <si>
    <t>EM team at site checking</t>
  </si>
  <si>
    <t>PCM-20251009-00001098</t>
  </si>
  <si>
    <t xml:space="preserve">3G Down due to module issue under arrangement / Currently team busy on outage at MHL0776 once restored will move to MHL0138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</si>
</sst>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14" sqref="K1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287.0426428240753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6.5473303240723908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20117</v>
      </c>
      <c r="E4" s="137" t="s">
        <v>38964</v>
      </c>
      <c r="F4" s="138">
        <v>45949.910428240742</v>
      </c>
      <c r="G4" s="139">
        <f ca="1">IFERROR(NOW()-F4,"")</f>
        <v>8.0640509258955717E-2</v>
      </c>
      <c r="H4" s="138">
        <v>45949.90556712963</v>
      </c>
      <c r="I4" s="136" t="str">
        <f>IFERROR(VLOOKUP(D4,DB!A:F,6,0),"")</f>
        <v>Generator-SG</v>
      </c>
      <c r="J4" s="136" t="str">
        <f>IFERROR(VLOOKUP(D4,DB!A:G,7,0),"")</f>
        <v>Vandalized</v>
      </c>
      <c r="K4" s="140" t="s">
        <v>38969</v>
      </c>
      <c r="L4" s="141" t="str">
        <f>IFERROR(VLOOKUP(D4,DB!A:I,9,0),"")</f>
        <v>Latis</v>
      </c>
      <c r="M4" s="67"/>
    </row>
    <row r="5" spans="1:15" ht="15" customHeight="1">
      <c r="A5" s="135" t="s">
        <v>38970</v>
      </c>
      <c r="B5" s="136" t="str">
        <f>IFERROR(VLOOKUP(D5,DB!A:K,11,0),"")</f>
        <v>R1</v>
      </c>
      <c r="C5" s="136">
        <v>1</v>
      </c>
      <c r="D5" s="136" t="s">
        <v>17883</v>
      </c>
      <c r="E5" s="137"/>
      <c r="F5" s="138" t="s">
        <v>24</v>
      </c>
      <c r="G5" s="139" t="str">
        <f ca="1">IFERROR(NOW()-F5,"")</f>
        <v/>
      </c>
      <c r="H5" s="138">
        <v>45949.976226851853</v>
      </c>
      <c r="I5" s="136" t="str">
        <f>IFERROR(VLOOKUP(D5,DB!A:F,6,0),"")</f>
        <v>SCECO</v>
      </c>
      <c r="J5" s="136" t="str">
        <f>IFERROR(VLOOKUP(D5,DB!A:G,7,0),"")</f>
        <v>Dead</v>
      </c>
      <c r="K5" s="140" t="s">
        <v>38971</v>
      </c>
      <c r="L5" s="141" t="str">
        <f>IFERROR(VLOOKUP(D5,DB!A:I,9,0),"")</f>
        <v>Latis</v>
      </c>
      <c r="M5" s="67"/>
    </row>
    <row r="6" spans="1:15" ht="15" customHeight="1">
      <c r="A6" s="135"/>
      <c r="B6" s="136" t="str">
        <f>IFERROR(VLOOKUP(D6,DB!A:K,11,0),"")</f>
        <v/>
      </c>
      <c r="C6" s="136"/>
      <c r="D6" s="136"/>
      <c r="E6" s="137"/>
      <c r="F6" s="138"/>
      <c r="G6" s="139">
        <f ca="1">IFERROR(NOW()-F6,"")</f>
        <v>45949.991068750001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45949.991068750001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45949.991068750001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45949.991068750001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45949.991068750001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45949.991068750001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45949.991068750001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45949.991068750001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45949.991068750001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45949.991068750001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45949.991068750001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45949.991068750001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45949.991068750001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45949.991068750001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45949.991068750001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45949.991068750001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45949.991068750001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45949.991068750001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45949.991068750001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45949.991068750001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45949.991068750001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45949.991068750001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45949.991068750001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45949.991068750001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45949.991068750001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45949.991068750001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45949.991068750001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45949.991068750001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45949.991068750001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45949.991068750001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45949.991068750001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45949.991068750001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45949.991068750001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45949.991068750001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45949.991068750001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45949.991068750001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45949.991068750001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45949.991068750001</v>
      </c>
      <c r="H43" s="138"/>
      <c r="I43" s="136" t="str">
        <f>IFERROR(VLOOKUP(D43,DB!A:F,6,0),"")</f>
        <v/>
      </c>
      <c r="J43" s="136" t="str">
        <f>IFERROR(VLOOKUP(D43,DB!A:G,7,0),"")</f>
        <v/>
      </c>
      <c r="K43" s="140"/>
      <c r="L43" s="141" t="str">
        <f>IFERROR(VLOOKUP(D43,DB!A:I,9,0),"")</f>
        <v/>
      </c>
    </row>
    <row r="44" spans="1:12" ht="15" customHeight="1">
      <c r="A44" s="156"/>
      <c r="B44" s="157" t="str">
        <f>IFERROR(VLOOKUP(D44,DB!A:K,11,0),"")</f>
        <v/>
      </c>
      <c r="C44" s="157"/>
      <c r="D44" s="157"/>
      <c r="E44" s="158"/>
      <c r="F44" s="159"/>
      <c r="G44" s="160">
        <f ca="1">IFERROR(NOW()-F44,"")</f>
        <v>45949.991068750001</v>
      </c>
      <c r="H44" s="159"/>
      <c r="I44" s="157" t="str">
        <f>IFERROR(VLOOKUP(D44,DB!A:F,6,0),"")</f>
        <v/>
      </c>
      <c r="J44" s="157" t="str">
        <f>IFERROR(VLOOKUP(D44,DB!A:G,7,0),"")</f>
        <v/>
      </c>
      <c r="K44" s="161"/>
      <c r="L44" s="162" t="str">
        <f>IFERROR(VLOOKUP(D44,DB!A:I,9,0),"")</f>
        <v/>
      </c>
    </row>
    <row r="45" spans="1:12" ht="15" customHeight="1">
      <c r="A45" s="135"/>
      <c r="B45" s="136" t="str">
        <f>IFERROR(VLOOKUP(D45,DB!A:K,11,0),"")</f>
        <v/>
      </c>
      <c r="C45" s="136"/>
      <c r="D45" s="136"/>
      <c r="E45" s="137"/>
      <c r="F45" s="138"/>
      <c r="G45" s="139">
        <f ca="1">IFERROR(NOW()-F45,"")</f>
        <v>45949.991068750001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45949.991068750001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45949.991068750001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45949.991068750001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45949.991068750001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45949.991068750001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45949.991068750001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45949.991068750001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45949.991068750001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45949.991068750001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45949.991068750001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45949.991068750001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45949.991068750001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45949.991068750001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45949.991068750001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45949.991068750001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45949.991068750001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45949.991068750001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45949.991068750001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45949.991068750001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45949.991068750001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45949.991068750001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45949.991068750001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45949.991068750001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45949.991068750001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45949.991068750001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45949.991068750001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45949.991068750001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45949.991068750001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45949.991068750001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45949.991068750001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45949.991068750001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45949.991068750001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45949.991068750001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45949.991068750001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45949.991068750001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45949.991068750001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45949.991068750001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45949.991068750001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45949.991068750001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45949.991068750001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45949.991068750001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45949.991068750001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45949.991068750001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45949.991068750001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45949.991068750001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45949.991068750001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45949.991068750001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45949.991068750001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45949.991068750001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45949.991068750001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45949.991068750001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45949.991068750001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45949.991068750001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45949.991068750001</v>
      </c>
      <c r="H99" s="138"/>
      <c r="I99" s="136" t="str">
        <f>IFERROR(VLOOKUP(D99,DB!A:F,6,0),"")</f>
        <v/>
      </c>
      <c r="J99" s="136" t="str">
        <f>IFERROR(VLOOKUP(D99,DB!A:G,7,0),"")</f>
        <v/>
      </c>
      <c r="K99" s="140"/>
      <c r="L99" s="141" t="str">
        <f>IFERROR(VLOOKUP(D99,DB!A:I,9,0),"")</f>
        <v/>
      </c>
    </row>
    <row r="100" spans="1:12" ht="15" customHeight="1">
      <c r="A100" s="156"/>
      <c r="B100" s="157" t="str">
        <f>IFERROR(VLOOKUP(D100,DB!A:K,11,0),"")</f>
        <v/>
      </c>
      <c r="C100" s="157"/>
      <c r="D100" s="157"/>
      <c r="E100" s="158"/>
      <c r="F100" s="159"/>
      <c r="G100" s="160">
        <f ca="1">IFERROR(NOW()-F100,"")</f>
        <v>45949.991068750001</v>
      </c>
      <c r="H100" s="159"/>
      <c r="I100" s="157" t="str">
        <f>IFERROR(VLOOKUP(D100,DB!A:F,6,0),"")</f>
        <v/>
      </c>
      <c r="J100" s="157"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5DDCB07C-F5FB-490D-9C82-DC166F61C3F5}"/>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tabSelected="1" workbookViewId="0">
      <selection activeCell="K12" sqref="K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143.26398541667004</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124.99123078703997</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5.4952932870364748</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8.9888194444938563E-2</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1</v>
      </c>
      <c r="D7" s="18" t="s">
        <v>13602</v>
      </c>
      <c r="E7" s="116" t="s">
        <v>38964</v>
      </c>
      <c r="F7" s="117">
        <v>45949.929918981485</v>
      </c>
      <c r="G7" s="118">
        <f ca="1">IFERROR(NOW()-F7,"-")</f>
        <v>6.1149768516770564E-2</v>
      </c>
      <c r="H7" s="117">
        <v>45949.925752314812</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45949.991068750001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45949.991068750001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45949.991068750001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45949.991068750001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45949.991068750001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45949.991068750001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45949.991068750001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45949.991068750001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45949.991068750001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45949.991068750001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45949.991068750001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45949.991068750001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45949.991068750001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45949.991068750001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45949.991068750001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45949.991068750001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45949.991068750001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45949.991068750001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45949.991068750001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45949.991068750001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45949.991068750001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45949.991068750001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45949.991068750001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45949.991068750001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45949.991068750001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45949.991068750001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45949.991068750001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45949.991068750001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45949.991068750001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45949.991068750001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45949.991068750001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45949.991068750001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45949.991068750001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45949.991068750001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45949.991068750001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45949.991068750001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45949.991068750001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45949.991068750001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45949.991068750001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45949.991068750001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45949.991068750001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45949.991068750001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45949.991068750001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45949.991068750001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45949.991068750001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45949.991068750001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45949.991068750001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45949.991068750001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45949.991068750001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45949.991068750001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45949.991068750001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45949.991068750001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45949.991068750001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45949.991068750001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45949.991068750001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45949.991068750001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45949.991068750001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45949.991068750001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45949.991068750001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45949.991068750001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45949.991068750001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45949.991068750001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45949.991068750001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45949.991068750001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45949.991068750001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45949.991068750001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45949.991068750001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45949.991068750001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45949.991068750001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45949.991068750001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45949.991068750001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45949.991068750001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45949.991068750001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45949.991068750001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45949.991068750001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45949.991068750001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45949.991068750001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45949.991068750001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45949.991068750001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45949.991068750001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45949.991068750001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45949.991068750001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45949.991068750001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45949.991068750001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45949.991068750001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45949.991068750001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45949.991068750001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45949.991068750001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45949.991068750001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45949.991068750001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45949.991068750001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45949.991068750001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45949.991068750001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45949.991068750001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45949.991068750001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45949.991068750001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45949.991068750001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45949.991068750001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45949.991068750001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45949.991068750001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45949.991068750001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45949.991068750001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45949.991068750001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45949.991068750001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45949.991068750001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45949.991068750001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45949.991068750001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45949.991068750001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45949.991068750001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45949.991068750001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45949.991068750001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45949.991068750001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45949.991068750001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45949.991068750001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45949.991068750001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45949.991068750001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45949.991068750001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45949.991068750001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45949.991068750001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45949.991068750001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45949.991068750001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45949.991068750001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45949.991068750001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45949.991068750001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45949.991068750001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45949.991068750001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45949.991068750001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45949.991068750001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45949.991068750001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45949.991068750001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45949.991068750001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45949.991068750001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45949.991068750001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45949.991068750001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45949.991068750001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45949.991068750001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45949.991068750001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45949.991068750001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45949.991068750001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45949.991068750001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45949.991068750001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45949.991068750001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45949.991068750001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45949.991068750001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45949.991068750001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45949.991068750001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45949.991068750001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45949.991068750001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45949.991068750001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45949.991068750001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45949.991068750001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45949.991068750001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45949.991068750001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45949.991068750001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45949.991068750001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45949.991068750001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45949.991068750001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45949.991068750001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45949.991068750001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45949.991068750001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45949.991068750001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45949.991068750001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45949.991068750001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45949.991068750001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45949.991068750001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45949.991068750001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45949.991068750001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45949.991068750001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45949.991068750001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45949.991068750001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45949.991068750001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45949.991068750001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45949.991068750001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45949.991068750001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45949.991068750001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45949.991068750001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45949.991068750001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45949.991068750001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45949.991068750001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45949.991068750001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45949.991068750001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45949.991068750001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45949.991068750001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45949.991068750001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45949.991068750001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45949.991068750001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45949.991068750001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45949.991068750001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45949.991068750001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45949.991068750001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45949.991068750001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45949.991068750001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45949.991068750001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45949.991068750001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45949.991068750001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45949.991068750001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45949.991068750001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45949.991068750001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45949.991068750001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45949.991068750001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45949.991068750001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45949.991068750001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45949.991068750001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45949.991068750001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45949.991068750001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45949.991068750001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45949.991068750001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45949.991068750001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45949.991068750001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45949.991068750001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45949.991068750001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45949.991068750001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45949.991068750001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45949.991068750001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45949.991068750001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45949.991068750001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45949.991068750001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45949.991068750001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45949.991068750001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45949.991068750001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45949.991068750001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45949.991068750001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45949.991068750001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45949.991068750001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45949.991068750001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45949.991068750001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45949.991068750001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45949.991068750001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45949.991068750001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45949.991068750001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45949.991068750001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45949.991068750001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45949.991068750001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45949.991068750001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45949.991068750001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45949.991068750001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45949.991068750001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45949.991068750001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45949.991068750001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45949.991068750001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45949.991068750001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45949.991068750001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45949.991068750001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45949.991068750001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45949.991068750001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45949.991068750001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45949.991068750001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45949.991068750001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45949.991068750001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45949.991068750001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45949.991068750001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45949.991068750001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45949.991068750001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45949.991068750001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45949.991068750001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45949.991068750001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45949.991068750001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45949.991068750001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45949.991068750001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45949.991068750001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45949.991068750001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45949.991068750001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45949.991068750001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45949.991068750001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45949.991068750001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45949.991068750001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45949.991068750001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45949.991068750001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45949.991068750001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45949.991068750001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45949.991068750001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45949.991068750001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45949.991068750001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45949.991068750001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45949.991068750001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45949.991068750001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45949.991068750001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45949.991068750001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45949.991068750001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45949.991068750001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45949.991068750001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45949.991068750001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45949.991068750001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45949.991068750001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45949.991068750001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45949.991068750001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45949.991068750001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45949.991068750001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45949.991068750001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45949.991068750001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45949.991068750001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45949.991068750001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45949.991068750001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45949.991068750001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45949.991068750001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45949.991068750001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45949.991068750001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45949.991068750001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45949.991068750001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45949.991068750001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45949.991068750001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45949.991068750001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45949.991068750001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45949.991068750001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45949.991068750001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45949.991068750001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45949.991068750001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45949.991068750001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45949.991068750001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45949.991068750001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45949.991068750001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45949.991068750001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45949.991068750001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45949.991068750001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45949.991068750001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45949.991068750001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45949.991068750001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45949.991068750001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45949.991068750001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45949.991068750001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45949.991068750001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45949.991068750001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45949.991068750001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45949.991068750001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45949.991068750001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45949.991068750001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45949.991068750001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45949.991068750001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45949.991068750001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45949.991068750001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45949.991068750001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45949.991068750001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45949.991068750001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45949.991068750001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45949.991068750001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45949.991068750001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45949.991068750001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45949.991068750001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45949.991068750001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45949.991068750001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45949.991068750001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45949.991068750001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45949.991068750001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45949.991068750001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45949.991068750001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45949.991068750001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45949.991068750001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45949.991068750001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45949.991068750001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45949.991068750001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45949.991068750001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45949.991068750001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45949.991068750001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45949.991068750001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45949.991068750001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45949.991068750001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45949.991068750001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45949.991068750001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45949.991068750001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45949.991068750001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45949.991068750001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45949.991068750001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45949.991068750001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45949.991068750001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45949.991068750001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45949.991068750001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45949.991068750001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45949.991068750001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45949.991068750001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45949.991068750001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45949.991068750001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45949.991068750001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45949.991068750001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45949.991068750001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45949.991068750001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45949.991068750001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45949.991068750001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45949.991068750001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45949.991068750001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45949.991068750001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45949.991068750001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45949.991068750001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45949.991068750001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45949.991068750001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45949.991068750001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45949.991068750001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45949.991068750001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45949.991068750001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45949.991068750001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45949.991068750001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45949.991068750001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45949.991068750001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45949.991068750001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45949.991068750001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45949.991068750001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45949.991068750001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45949.991068750001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45949.991068750001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45949.991068750001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45949.991068750001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45949.991068750001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45949.991068750001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45949.991068750001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45949.991068750001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45949.991068750001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45949.991068750001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45949.991068750001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45949.991068750001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45949.991068750001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45949.991068750001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45949.991068750001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45949.991068750001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45949.991068750001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45949.991068750001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45949.991068750001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45949.991068750001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45949.991068750001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45949.991068750001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45949.991068750001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45949.991068750001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45949.991068750001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45949.991068750001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45949.991068750001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45949.991068750001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45949.991068750001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45949.991068750001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45949.991068750001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45949.991068750001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45949.991068750001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45949.991068750001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45949.991068750001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45949.991068750001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45949.991068750001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45949.991068750001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45949.991068750001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45949.991068750001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45949.991068750001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45949.991068750001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45949.991068750001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45949.991068750001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45949.991068750001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45949.991068750001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45949.991068750001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45949.991068750001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45949.991068750001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45949.991068750001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45949.991068750001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45949.991068750001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45949.991068750001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45949.991068750001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45949.991068750001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45949.991068750001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45949.991068750001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45949.991068750001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45949.991068750001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45949.991068750001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45949.991068750001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45949.991068750001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45949.991068750001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45949.991068750001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45949.991068750001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45949.991068750001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45949.991068750001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45949.991068750001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45949.991068750001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45949.991068750001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45949.991068750001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45949.991068750001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45949.991068750001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45949.991068750001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45949.991068750001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45949.991068750001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45949.991068750001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45949.991068750001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45949.991068750001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45949.991068750001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45949.991068750001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45949.991068750001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45949.991068750001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45949.991068750001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45949.991068750001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45949.991068750001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45949.991068750001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45949.991068750001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45949.991068750001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45949.991068750001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45949.991068750001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45949.991068750001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45949.991068750001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45949.991068750001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45949.991068750001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45949.991068750001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45949.991068750001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45949.991068750001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45949.991068750001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45949.991068750001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45949.991068750001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45949.991068750001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45949.991068750001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45949.991068750001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45949.991068750001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45949.991068750001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45949.991068750001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45949.991068750001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45949.991068750001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45949.991068750001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45949.991068750001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45949.991068750001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45949.991068750001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45949.991068750001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45949.991068750001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45949.991068750001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45949.991068750001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45949.991068750001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45949.991068750001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45949.991068750001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45949.991068750001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45949.991068750001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45949.991068750001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45949.991068750001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45949.991068750001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45949.991068750001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45949.991068750001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45949.991068750001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45949.991068750001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45949.991068750001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45949.991068750001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45949.991068750001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45949.991068750001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45949.991068750001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45949.991068750001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45949.991068750001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45949.991068750001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45949.991068750001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45949.991068750001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45949.991068750001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45949.991068750001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45949.991068750001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45949.991068750001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45949.991068750001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45949.991068750001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45949.991068750001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45949.991068750001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45949.991068750001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45949.991068750001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45949.991068750001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45949.991068750001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45949.991068750001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45949.991068750001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45949.991068750001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45949.991068750001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45949.991068750001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45949.991068750001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45949.991068750001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45949.991068750001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45949.991068750001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45949.991068750001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45949.991068750001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45949.991068750001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45949.991068750001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45949.991068750001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45949.991068750001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45949.991068750001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45949.991068750001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45949.991068750001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45949.991068750001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45949.991068750001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45949.991068750001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45949.991068750001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45949.991068750001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45949.991068750001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45949.991068750001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45949.991068750001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45949.991068750001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45949.991068750001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45949.991068750001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45949.991068750001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45949.991068750001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45949.991068750001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45949.991068750001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45949.991068750001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45949.991068750001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45949.991068750001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45949.991068750001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45949.991068750001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45949.991068750001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45949.991068750001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45949.991068750001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45949.991068750001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45949.991068750001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45949.991068750001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45949.991068750001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45949.991068750001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45949.991068750001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45949.991068750001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45949.991068750001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45949.991068750001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45949.991068750001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45949.991068750001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45949.991068750001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45949.991068750001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45949.991068750001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45949.991068750001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45949.991068750001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45949.991068750001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45949.991068750001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45949.991068750001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45949.991068750001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45949.991068750001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45949.991068750001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45949.991068750001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45949.991068750001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45949.991068750001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45949.991068750001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45949.991068750001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45949.991068750001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45949.991068750001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45949.991068750001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45949.991068750001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45949.991068750001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45949.991068750001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45949.991068750001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45949.991068750001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45949.991068750001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45949.991068750001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45949.991068750001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45949.991068750001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45949.991068750001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45949.991068750001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45949.991068750001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45949.991068750001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45949.991068750001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45949.991068750001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45949.991068750001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45949.991068750001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45949.991068750001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45949.991068750001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45949.991068750001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45949.991068750001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45949.991068750001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45949.991068750001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45949.991068750001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45949.991068750001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45949.991068750001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45949.991068750001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45949.991068750001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45949.991068750001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45949.991068750001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45949.991068750001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45949.991068750001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45949.991068750001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45949.991068750001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45949.991068750001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45949.991068750001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45949.991068750001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45949.991068750001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45949.991068750001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45949.991068750001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45949.991068750001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45949.991068750001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45949.991068750001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45949.991068750001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45949.991068750001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45949.991068750001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45949.991068750001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45949.991068750001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45949.991068750001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45949.991068750001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45949.991068750001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45949.991068750001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45949.991068750001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45949.991068750001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45949.991068750001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45949.991068750001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45949.991068750001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45949.991068750001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45949.991068750001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45949.991068750001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45949.991068750001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45949.991068750001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45949.991068750001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45949.991068750001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45949.991068750001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45949.991068750001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45949.991068750001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45949.991068750001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45949.991068750001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45949.991068750001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45949.991068750001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45949.991068750001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45949.991068750001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45949.991068750001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45949.991068750001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45949.991068750001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45949.991068750001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45949.991068750001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45949.991068750001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45949.991068750001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45949.991068750001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45949.991068750001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45949.991068750001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45949.991068750001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45949.991068750001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45949.991068750001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45949.991068750001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45949.991068750001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45949.991068750001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45949.991068750001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45949.991068750001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45949.991068750001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45949.991068750001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45949.991068750001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45949.991068750001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45949.991068750001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45949.991068750001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45949.991068750001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45949.991068750001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45949.991068750001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45949.991068750001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45949.991068750001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45949.991068750001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45949.991068750001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45949.991068750001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45949.991068750001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45949.991068750001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45949.991068750001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45949.991068750001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45949.991068750001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45949.991068750001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45949.991068750001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45949.991068750001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45949.991068750001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45949.991068750001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45949.991068750001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45949.991068750001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45949.991068750001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45949.991068750001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45949.991068750001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45949.991068750001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45949.991068750001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45949.991068750001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45949.991068750001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45949.991068750001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45949.991068750001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45949.991068750001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45949.991068750001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45949.991068750001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45949.991068750001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45949.991068750001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45949.991068750001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45949.991068750001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45949.991068750001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45949.991068750001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45949.991068750001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45949.991068750001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45949.991068750001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45949.991068750001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45949.991068750001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45949.991068750001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45949.991068750001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45949.991068750001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45949.991068750001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45949.991068750001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45949.991068750001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45949.991068750001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45949.991068750001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45949.991068750001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45949.991068750001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45949.991068750001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45949.991068750001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45949.991068750001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45949.991068750001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45949.991068750001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45949.991068750001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45949.991068750001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45949.991068750001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45949.991068750001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45949.991068750001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45949.991068750001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45949.991068750001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45949.991068750001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45949.991068750001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45949.991068750001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45949.991068750001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45949.991068750001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45949.991068750001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45949.991068750001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45949.991068750001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45949.991068750001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45949.991068750001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45949.991068750001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45949.991068750001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45949.991068750001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45949.991068750001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45949.991068750001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45949.991068750001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45949.991068750001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45949.991068750001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45949.991068750001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45949.991068750001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45949.991068750001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45949.991068750001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45949.991068750001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45949.991068750001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45949.991068750001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45949.991068750001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45949.991068750001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45949.991068750001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45949.991068750001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45949.991068750001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45949.991068750001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45949.991068750001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45949.991068750001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45949.991068750001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45949.991068750001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45949.991068750001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45949.991068750001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45949.991068750001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45949.991068750001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45949.991068750001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45949.991068750001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45949.991068750001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45949.991068750001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45949.991068750001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45949.991068750001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45949.991068750001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45949.991068750001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45949.991068750001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45949.991068750001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45949.991068750001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45949.991068750001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45949.991068750001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45949.991068750001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45949.991068750001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45949.991068750001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45949.991068750001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45949.991068750001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45949.991068750001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45949.991068750001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45949.991068750001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45949.991068750001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45949.991068750001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45949.991068750001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45949.991068750001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45949.991068750001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45949.991068750001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45949.991068750001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45949.991068750001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45949.991068750001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45949.991068750001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45949.991068750001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45949.991068750001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45949.991068750001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45949.991068750001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45949.991068750001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45949.991068750001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45949.991068750001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45949.991068750001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45949.991068750001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45949.991068750001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45949.991068750001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45949.991068750001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45949.991068750001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45949.991068750001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45949.991068750001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45949.991068750001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45949.991068750001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45949.991068750001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45949.991068750001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45949.991068750001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45949.991068750001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45949.991068750001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45949.991068750001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45949.991068750001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45949.991068750001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45949.991068750001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45949.991068750001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45949.991068750001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45949.991068750001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45949.991068750001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45949.991068750001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45949.991068750001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45949.991068750001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45949.991068750001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45949.991068750001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45949.991068750001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45949.991068750001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45949.991068750001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45949.991068750001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45949.991068750001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45949.991068750001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45949.991068750001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45949.991068750001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45949.991068750001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45949.991068750001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45949.991068750001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45949.991068750001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45949.991068750001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45949.991068750001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45949.991068750001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45949.991068750001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45949.991068750001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45949.991068750001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45949.991068750001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45949.991068750001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45949.991068750001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45949.991068750001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45949.991068750001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45949.991068750001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45949.991068750001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45949.991068750001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45949.991068750001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45949.991068750001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45949.991068750001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45949.991068750001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45949.991068750001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45949.991068750001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45949.991068750001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45949.991068750001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45949.991068750001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45949.991068750001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45949.991068750001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45949.991068750001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45949.991068750001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45949.991068750001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45949.991068750001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45949.991068750001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45949.991068750001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45949.991068750001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45949.991068750001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45949.991068750001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45949.991068750001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45949.991068750001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45949.991068750001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45949.991068750001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45949.991068750001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45949.991068750001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45949.991068750001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45949.991068750001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45949.991068750001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45949.991068750001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45949.991068750001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45949.991068750001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45949.991068750001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45949.991068750001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45949.991068750001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45949.991068750001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45949.991068750001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45949.991068750001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45949.991068750001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45949.991068750001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45949.991068750001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45949.991068750001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45949.991068750001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45949.991068750001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45949.991068750001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45949.991068750001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45949.991068750001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45949.991068750001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45949.991068750001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45949.991068750001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45949.991068750001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45949.991068750001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45949.991068750001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45949.991068750001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45949.991068750001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45949.991068750001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45949.991068750001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45949.991068750001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45949.991068750001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45949.991068750001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45949.991068750001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45949.991068750001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45949.991068750001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45949.991068750001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45949.991068750001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45949.991068750001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45949.991068750001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45949.991068750001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45949.991068750001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45949.991068750001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45949.991068750001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45949.991068750001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45949.991068750001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45949.991068750001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45949.991068750001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45949.991068750001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45949.991068750001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45949.991068750001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45949.991068750001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45949.991068750001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45949.991068750001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45949.991068750001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45949.991068750001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45949.991068750001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45949.991068750001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45949.991068750001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45949.991068750001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45949.991068750001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45949.991068750001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45949.991068750001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45949.991068750001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45949.991068750001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45949.991068750001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45949.991068750001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45949.991068750001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45949.991068750001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45949.991068750001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45949.991068750001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45949.991068750001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45949.991068750001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45949.991068750001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45949.991068750001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45949.991068750001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45949.991068750001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45949.991068750001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45949.991068750001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45949.991068750001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45949.991068750001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45949.991068750001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45949.991068750001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45949.991068750001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45949.991068750001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45949.991068750001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45949.991068750001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45949.991068750001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45949.991068750001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45949.991068750001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45949.991068750001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45949.991068750001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45949.991068750001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45949.991068750001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45949.991068750001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45949.991068750001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45949.991068750001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45949.991068750001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45949.991068750001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45949.991068750001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45949.991068750001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45949.991068750001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45949.991068750001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45949.991068750001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45949.991068750001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45949.991068750001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45949.991068750001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45949.991068750001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45949.991068750001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45949.991068750001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45949.991068750001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45949.991068750001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45949.991068750001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45949.991068750001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45949.991068750001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45949.991068750001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45949.991068750001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45949.991068750001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45949.991068750001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45949.991068750001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45949.991068750001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45949.991068750001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45949.991068750001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45949.991068750001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45949.991068750001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45949.991068750001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45949.991068750001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45949.991068750001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45949.991068750001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45949.991068750001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45949.991068750001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45949.991068750001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45949.991068750001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45949.991068750001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45949.991068750001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45949.991068750001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45949.991068750001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45949.991068750001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45949.991068750001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45949.991068750001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45949.991068750001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45949.991068750001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45949.991068750001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45949.991068750001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45949.991068750001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45949.991068750001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45949.991068750001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45949.991068750001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45949.991068750001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45949.991068750001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45949.991068750001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45949.991068750001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45949.991068750001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45949.991068750001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45949.991068750001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45949.991068750001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45949.991068750001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45949.991068750001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45949.991068750001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45949.991068750001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45949.991068750001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45949.991068750001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45949.991068750001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45949.991068750001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45949.991068750001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45949.991068750001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45949.991068750001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45949.991068750001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45949.991068750001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45949.991068750001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45949.991068750001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45949.991068750001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45949.991068750001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45949.991068750001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45949.991068750001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45949.991068750001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45949.991068750001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45949.991068750001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45949.991068750001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45949.991068750001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45949.991068750001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45949.991068750001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45949.991068750001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45949.991068750001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45949.991068750001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45949.991068750001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45949.991068750001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45949.991068750001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45949.991068750001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45949.991068750001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45949.991068750001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45949.991068750001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45949.991068750001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45949.991068750001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45949.991068750001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45949.991068750001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45949.991068750001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45949.991068750001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45949.991068750001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45949.991068750001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45949.991068750001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45949.991068750001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45949.991068750001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45949.991068750001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45949.991068750001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45949.991068750001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45949.991068750001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45949.991068750001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45949.991068750001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45949.991068750001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45949.991068750001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45949.991068750001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45949.991068750001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45949.991068750001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45949.991068750001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45949.991068750001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45949.991068750001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45949.991068750001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45949.991068750001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45949.991068750001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45949.991068750001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45949.991068750001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45949.991068750001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45949.991068750001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45949.991068750001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45949.991068750001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45949.991068750001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45949.991068750001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45949.991068750001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45949.991068750001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45949.991068750001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45949.991068750001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45949.991068750001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45949.991068750001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45949.991068750001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45949.991068750001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45949.991068750001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45949.991068750001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45949.991068750001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45949.991068750001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45949.991068750001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45949.991068750001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45949.991068750001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45949.991068750001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45949.991068750001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45949.991068750001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45949.991068750001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45949.991068750001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45949.991068750001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45949.991068750001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45949.991068750001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45949.991068750001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45949.991068750001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45949.991068750001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45949.991068750001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45949.991068750001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45949.991068750001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45949.991068750001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45949.991068750001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45949.991068750001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45949.991068750001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45949.991068750001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45949.991068750001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45949.991068750001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45949.991068750001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45949.991068750001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45949.991068750001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45949.991068750001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45949.991068750001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45949.991068750001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45949.991068750001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45949.991068750001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45949.991068750001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45949.991068750001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45949.991068750001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45949.991068750001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45949.991068750001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45949.991068750001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45949.991068750001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45949.991068750001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45949.991068750001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45949.991068750001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45949.991068750001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45949.991068750001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45949.991068750001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45949.991068750001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45949.991068750001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45949.991068750001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45949.991068750001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246.51035115740524</v>
      </c>
      <c r="H2" s="101">
        <v>45703.474768518521</v>
      </c>
      <c r="I2" s="98" t="str">
        <f>IFERROR(VLOOKUP(D2,DB!A:F,6,0),"")</f>
        <v>SCECO</v>
      </c>
      <c r="J2" s="98" t="str">
        <f>IFERROR(VLOOKUP(D2,DB!A:G,7,0),"")</f>
        <v>Dead</v>
      </c>
      <c r="K2" s="103" t="s">
        <v>39063</v>
      </c>
      <c r="L2" s="95" t="str">
        <f>IFERROR(VLOOKUP(D2,DB!A:I,9,0),"")</f>
        <v>Latis</v>
      </c>
    </row>
    <row r="3" spans="1:16" ht="15" customHeight="1">
      <c r="A3" s="121"/>
      <c r="B3" s="121" t="str">
        <f>IFERROR(VLOOKUP(D3,DB!A:K,11,0),"")</f>
        <v/>
      </c>
      <c r="C3" s="122"/>
      <c r="D3" s="95"/>
      <c r="E3" s="100"/>
      <c r="F3" s="125"/>
      <c r="G3" s="126">
        <f ca="1">IFERROR(NOW()-F3,"")</f>
        <v>45949.991068750001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45949.991068750001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45949.991068750001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45949.991068750001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45949.991068750001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45949.991068750001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45949.991068750001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45949.991068750001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45949.991068750001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45949.991068750001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45949.991068750001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45949.991068750001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45949.991068750001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45949.991068750001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45949.991068750001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45949.991068750001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45949.991068750001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45949.991068750001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45949.991068750001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45949.991068750001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45949.991068750001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45949.991068750001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45949.991068750001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45949.991068750001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45949.991068750001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45949.991068750001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45949.991068750001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45949.991068750001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45949.991068750001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45949.991068750001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45949.991068750001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45949.991068750001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45949.991068750001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45949.991068750001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45949.991068750001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45949.991068750001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45949.991068750001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45949.991068750001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45949.991068750001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45949.991068750001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45949.991068750001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45949.991068750001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45949.991068750001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45949.991068750001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45949.991068750001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45949.991068750001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45949.991068750001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45949.991068750001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45949.991068750001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45949.991068750001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45949.991068750001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45949.991068750001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45949.991068750001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45949.991068750001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45949.991068750001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45949.991068750001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45949.991068750001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45949.991068750001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45949.991068750001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45949.991068750001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45949.991068750001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45949.991068750001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45949.991068750001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45949.991068750001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45949.991068750001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45949.991068750001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45949.991068750001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45949.991068750001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45949.991068750001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45949.991068750001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45949.991068750001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45949.991068750001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45949.991068750001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45949.991068750001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45949.991068750001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45949.991068750001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45949.991068750001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45949.991068750001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45949.991068750001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45949.991068750001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45949.991068750001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45949.991068750001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45949.991068750001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45949.991068750001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45949.991068750001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45949.991068750001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45949.991068750001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45949.991068750001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45949.991068750001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45949.991068750001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45949.991068750001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45949.991068750001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45949.991068750001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45949.991068750001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45949.991068750001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45949.991068750001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45949.991068750001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45949.991068750001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45949.991068750001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45949.991068750001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45949.991068750001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45949.991068750001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45949.991068750001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45949.991068750001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45949.991068750001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45949.991068750001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45949.991068750001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45949.991068750001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45949.991068750001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45949.991068750001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45949.991068750001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45949.991068750001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45949.991068750001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45949.991068750001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45949.991068750001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45949.991068750001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45949.991068750001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45949.991068750001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45949.991068750001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45949.991068750001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45949.991068750001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45949.991068750001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45949.991068750001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45949.991068750001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45949.991068750001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45949.991068750001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45949.991068750001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45949.991068750001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45949.991068750001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45949.991068750001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45949.991068750001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45949.991068750001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45949.991068750001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45949.991068750001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45949.991068750001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45949.991068750001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45949.991068750001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45949.991068750001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45949.991068750001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45949.991068750001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45949.991068750001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45949.991068750001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45949.991068750001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45949.991068750001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45949.991068750001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45949.991068750001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45949.991068750001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45949.991068750001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45949.991068750001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45949.991068750001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45949.991068750001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45949.991068750001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45949.991068750001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45949.991068750001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45949.991068750001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45949.991068750001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45949.991068750001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45949.991068750001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45949.991068750001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45949.991068750001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45949.991068750001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45949.991068750001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45949.991068750001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45949.991068750001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45949.991068750001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45949.991068750001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45949.991068750001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45949.991068750001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45949.991068750001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45949.991068750001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45949.991068750001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45949.991068750001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45949.991068750001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45949.991068750001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45949.991068750001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45949.991068750001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45949.991068750001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45949.991068750001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45949.991068750001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45949.991068750001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45949.991068750001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45949.991068750001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45949.991068750001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45949.991068750001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45949.991068750001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45949.991068750001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45949.991068750001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45949.991068750001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45949.991068750001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45949.991068750001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45949.991068750001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45949.991068750001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45949.991068750001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45949.991068750001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45949.991068750001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45949.991068750001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45949.991068750001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45949.991068750001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45949.991068750001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45949.991068750001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45949.991068750001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45949.991068750001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45949.991068750001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45949.991068750001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45949.991068750001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45949.991068750001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45949.991068750001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45949.991068750001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45949.991068750001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45949.991068750001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45949.991068750001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45949.991068750001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45949.991068750001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45949.991068750001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45949.991068750001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45949.991068750001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45949.991068750001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45949.991068750001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45949.991068750001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45949.991068750001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45949.991068750001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45949.991068750001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45949.991068750001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45949.991068750001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45949.991068750001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45949.991068750001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45949.991068750001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45949.991068750001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45949.991068750001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45949.991068750001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45949.991068750001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45949.991068750001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45949.991068750001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45949.991068750001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45949.991068750001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45949.991068750001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45949.991068750001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45949.991068750001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45949.991068750001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45949.991068750001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45949.991068750001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45949.991068750001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45949.991068750001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45949.991068750001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45949.991068750001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45949.991068750001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45949.991068750001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45949.991068750001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45949.991068750001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45949.991068750001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45949.991068750001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45949.991068750001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45949.991068750001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45949.991068750001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45949.991068750001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45949.991068750001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45949.991068750001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45949.991068750001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45949.991068750001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45949.991068750001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45949.991068750001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45949.991068750001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45949.991068750001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45949.991068750001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45949.991068750001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45949.991068750001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45949.991068750001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45949.991068750001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45949.991068750001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45949.991068750001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45949.991068750001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45949.991068750001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45949.991068750001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45949.991068750001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45949.991068750001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45949.991068750001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45949.991068750001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45949.991068750001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45949.991068750001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45949.991068750001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45949.991068750001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45949.991068750001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45949.991068750001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45949.991068750001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45949.991068750001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45949.991068750001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45949.991068750001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45949.991068750001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45949.991068750001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45949.991068750001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45949.991068750001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45949.991068750001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45949.991068750001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45949.991068750001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45949.991068750001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45949.991068750001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45949.991068750001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45949.991068750001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45949.991068750001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45949.991068750001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45949.991068750001</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45949.991068750001</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23" sqref="D2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58.159008564813121</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39049</v>
      </c>
      <c r="F3" s="38">
        <v>45926.188877314817</v>
      </c>
      <c r="G3" s="150">
        <f t="shared" ref="G3" ca="1" si="0">IFERROR(NOW()-F3,"")</f>
        <v>23.802191435184795</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5.2194946759263985</v>
      </c>
      <c r="H4" s="38">
        <v>45944.676192129627</v>
      </c>
      <c r="I4" s="37" t="str">
        <f>IFERROR(VLOOKUP(D4,DB!A:F,6,0),"")</f>
        <v>SCECO</v>
      </c>
      <c r="J4" s="37" t="str">
        <f>IFERROR(VLOOKUP(D4,DB!A:G,7,0),"")</f>
        <v>Dead</v>
      </c>
      <c r="K4" s="37" t="s">
        <v>39069</v>
      </c>
      <c r="L4" s="37" t="str">
        <f>IFERROR(VLOOKUP(D4,DB!A:I,9,0),"")</f>
        <v>Latis</v>
      </c>
    </row>
    <row r="5" spans="1:13" ht="30.75">
      <c r="A5" s="163" t="s">
        <v>39070</v>
      </c>
      <c r="B5" s="163" t="str">
        <f>IFERROR(VLOOKUP(D5,DB!A:K,11,0),"")</f>
        <v>R5</v>
      </c>
      <c r="C5" s="163">
        <v>1</v>
      </c>
      <c r="D5" s="163" t="s">
        <v>34747</v>
      </c>
      <c r="E5" s="163" t="s">
        <v>39049</v>
      </c>
      <c r="F5" s="164">
        <v>45948.661111111112</v>
      </c>
      <c r="G5" s="165">
        <f ca="1">IFERROR(NOW()-F5,"")</f>
        <v>1.3299576388890273</v>
      </c>
      <c r="H5" s="164">
        <v>45948.661111111112</v>
      </c>
      <c r="I5" s="163" t="str">
        <f>IFERROR(VLOOKUP(D5,DB!A:F,6,0),"")</f>
        <v>SCECO</v>
      </c>
      <c r="J5" s="163" t="str">
        <f>IFERROR(VLOOKUP(D5,DB!A:G,7,0),"")</f>
        <v>Dead</v>
      </c>
      <c r="K5" s="163" t="s">
        <v>39071</v>
      </c>
      <c r="L5" s="163" t="str">
        <f>IFERROR(VLOOKUP(D5,DB!A:I,9,0),"")</f>
        <v>Latis</v>
      </c>
    </row>
    <row r="6" spans="1:13" s="119" customFormat="1" ht="15">
      <c r="A6" s="163" t="s">
        <v>39072</v>
      </c>
      <c r="B6" s="163" t="str">
        <f>IFERROR(VLOOKUP(D6,DB!A:K,11,0),"")</f>
        <v>R5</v>
      </c>
      <c r="C6" s="163">
        <v>1</v>
      </c>
      <c r="D6" s="163" t="s">
        <v>29482</v>
      </c>
      <c r="E6" s="163" t="s">
        <v>38964</v>
      </c>
      <c r="F6" s="164">
        <v>45949.917523148149</v>
      </c>
      <c r="G6" s="165">
        <f ca="1">IFERROR(NOW()-F6,"")</f>
        <v>7.354560185194714E-2</v>
      </c>
      <c r="H6" s="164">
        <v>45949.969641203701</v>
      </c>
      <c r="I6" s="163" t="str">
        <f>IFERROR(VLOOKUP(D6,DB!A:F,6,0),"")</f>
        <v>Generator-SG</v>
      </c>
      <c r="J6" s="163" t="str">
        <f>IFERROR(VLOOKUP(D6,DB!A:G,7,0),"")</f>
        <v>Vandalized</v>
      </c>
      <c r="K6" s="163" t="s">
        <v>39073</v>
      </c>
      <c r="L6" s="163" t="str">
        <f>IFERROR(VLOOKUP(D6,DB!A:I,9,0),"")</f>
        <v>Latis</v>
      </c>
    </row>
    <row r="7" spans="1:13" ht="15">
      <c r="A7" s="163"/>
      <c r="B7" s="163" t="str">
        <f>IFERROR(VLOOKUP(D7,DB!A:K,11,0),"")</f>
        <v/>
      </c>
      <c r="C7" s="163"/>
      <c r="D7" s="163"/>
      <c r="E7" s="163"/>
      <c r="F7" s="164"/>
      <c r="G7" s="165">
        <f ca="1">IFERROR(NOW()-F7,"")</f>
        <v>45949.991068750001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45949.991068750001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45949.991068750001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45949.991068750001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45949.991068750001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45949.991068750001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45949.991068750001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45949.991068750001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45949.991068750001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45949.991068750001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45949.991068750001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45949.991068750001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45949.991068750001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45949.991068750001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45949.991068750001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45949.991068750001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45949.991068750001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45949.991068750001</v>
      </c>
      <c r="H24" s="164"/>
      <c r="I24" s="163" t="str">
        <f>IFERROR(VLOOKUP(D24,DB!A:F,6,0),"")</f>
        <v/>
      </c>
      <c r="J24" s="163" t="str">
        <f>IFERROR(VLOOKUP(D24,DB!A:G,7,0),"")</f>
        <v/>
      </c>
      <c r="K24" s="163"/>
      <c r="L24" s="163" t="str">
        <f>IFERROR(VLOOKUP(D24,DB!A:I,9,0),"")</f>
        <v/>
      </c>
    </row>
    <row r="25" spans="1:12" ht="15">
      <c r="A25" s="163"/>
      <c r="B25" s="163" t="str">
        <f>IFERROR(VLOOKUP(D25,DB!A:K,11,0),"")</f>
        <v/>
      </c>
      <c r="C25" s="163"/>
      <c r="D25"/>
      <c r="E25" s="163"/>
      <c r="F25" s="164"/>
      <c r="G25" s="165">
        <f ca="1">IFERROR(NOW()-F25,"")</f>
        <v>45949.991068750001</v>
      </c>
      <c r="H25" s="164"/>
      <c r="I25" s="163" t="str">
        <f>IFERROR(VLOOKUP(D25,DB!A:F,6,0),"")</f>
        <v/>
      </c>
      <c r="J25" s="163" t="str">
        <f>IFERROR(VLOOKUP(D25,DB!A:G,7,0),"")</f>
        <v/>
      </c>
      <c r="K25" s="163"/>
      <c r="L25" s="163" t="str">
        <f>IFERROR(VLOOKUP(D25,DB!A:I,9,0),"")</f>
        <v/>
      </c>
    </row>
    <row r="26" spans="1:12" ht="15">
      <c r="A26" s="163"/>
      <c r="B26" s="163" t="str">
        <f>IFERROR(VLOOKUP(D26,DB!A:K,11,0),"")</f>
        <v/>
      </c>
      <c r="C26" s="163"/>
      <c r="D26" s="166"/>
      <c r="E26" s="163"/>
      <c r="F26" s="164"/>
      <c r="G26" s="165">
        <f ca="1">IFERROR(NOW()-F26,"")</f>
        <v>45949.991068750001</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45949.991068750001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45949.991068750001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45949.991068750001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45949.991068750001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45949.991068750001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45949.991068750001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45949.991068750001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45949.991068750001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45949.991068750001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45949.991068750001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45949.991068750001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45949.991068750001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45949.991068750001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45949.991068750001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45949.991068750001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45949.991068750001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45949.991068750001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45949.991068750001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45949.991068750001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45949.991068750001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45949.991068750001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45949.991068750001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45949.991068750001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45949.991068750001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45949.991068750001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45949.991068750001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45949.991068750001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45949.991068750001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45949.991068750001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45949.991068750001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45949.991068750001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45949.991068750001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45949.991068750001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45949.991068750001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45949.991068750001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45949.991068750001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45949.991068750001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45949.991068750001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45949.991068750001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45949.991068750001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45949.991068750001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45949.991068750001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45949.991068750001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45949.991068750001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45949.991068750001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45949.991068750001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45949.991068750001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45949.991068750001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45949.991068750001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45949.991068750001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45949.991068750001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45949.991068750001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45949.991068750001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45949.991068750001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45949.991068750001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45949.991068750001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45949.991068750001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45949.991068750001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45949.991068750001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45949.991068750001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45949.991068750001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45949.991068750001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45949.991068750001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45949.991068750001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45949.991068750001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45949.991068750001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45949.991068750001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45949.991068750001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45949.991068750001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45949.991068750001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45949.991068750001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45949.991068750001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45949.991068750001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45949.991068750001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45949.991068750001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45949.991068750001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45949.991068750001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45949.991068750001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45949.991068750001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45949.991068750001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45949.991068750001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45949.991068750001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45949.991068750001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45949.991068750001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45949.991068750001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45949.991068750001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45949.991068750001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45949.991068750001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45949.991068750001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45949.991068750001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45949.991068750001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45949.991068750001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45949.991068750001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45949.991068750001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45949.991068750001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45949.991068750001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45949.991068750001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45949.991068750001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45949.991068750001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45949.991068750001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45949.991068750001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45949.991068750001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45949.991068750001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45949.991068750001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45949.991068750001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45949.991068750001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45949.991068750001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45949.991068750001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45949.991068750001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45949.991068750001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45949.991068750001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45949.991068750001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45949.991068750001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45949.991068750001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45949.991068750001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45949.991068750001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45949.991068750001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45949.991068750001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45949.991068750001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45949.991068750001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45949.991068750001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45949.991068750001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45949.991068750001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45949.991068750001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45949.991068750001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45949.991068750001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45949.991068750001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45949.991068750001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45949.991068750001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45949.991068750001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45949.991068750001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45949.991068750001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45949.991068750001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45949.991068750001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45949.991068750001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45949.991068750001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45949.991068750001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45949.991068750001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45949.991068750001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45949.991068750001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45949.991068750001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45949.991068750001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45949.991068750001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45949.991068750001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45949.991068750001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45949.991068750001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45949.991068750001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45949.991068750001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45949.991068750001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45949.991068750001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45949.991068750001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45949.991068750001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45949.991068750001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45949.991068750001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45949.991068750001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45949.991068750001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45949.991068750001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45949.991068750001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45949.991068750001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45949.991068750001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45949.991068750001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45949.991068750001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45949.991068750001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45949.991068750001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45949.991068750001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45949.991068750001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45949.991068750001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45949.991068750001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45949.991068750001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45949.991068750001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45949.991068750001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45949.991068750001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45949.991068750001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45949.991068750001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45949.991068750001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45949.991068750001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45949.991068750001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45949.991068750001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45949.991068750001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45949.991068750001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45949.991068750001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45949.991068750001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45949.991068750001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45949.991068750001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45949.991068750001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45949.991068750001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45949.991068750001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45949.991068750001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45949.991068750001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45949.991068750001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45949.991068750001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45949.991068750001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45949.991068750001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45949.991068750001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45949.991068750001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45949.991068750001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45949.991068750001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45949.991068750001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45949.991068750001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45949.991068750001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45949.991068750001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45949.991068750001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45949.991068750001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45949.991068750001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45949.991068750001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45949.991068750001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45949.991068750001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45949.991068750001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45949.991068750001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45949.991068750001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45949.991068750001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45949.991068750001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45949.991068750001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45949.991068750001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45949.991068750001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45949.991068750001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45949.991068750001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45949.991068750001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45949.991068750001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45949.991068750001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45949.991068750001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45949.991068750001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45949.991068750001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45949.991068750001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45949.991068750001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45949.991068750001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45949.991068750001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45949.991068750001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45949.991068750001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45949.991068750001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45949.991068750001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45949.991068750001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45949.991068750001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45949.991068750001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45949.991068750001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45949.991068750001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45949.991068750001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45949.991068750001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45949.991068750001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45949.991068750001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45949.991068750001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45949.991068750001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45949.991068750001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45949.991068750001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45949.991068750001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45949.991068750001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45949.991068750001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45949.991068750001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45949.991068750001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45949.991068750001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45949.991068750001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45949.991068750001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45949.991068750001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45949.991068750001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45949.991068750001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45949.991068750001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45949.991068750001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45949.991068750001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45949.991068750001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45949.991068750001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45949.991068750001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45949.991068750001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45949.991068750001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45949.991068750001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45949.991068750001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45949.991068750001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45949.991068750001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45949.991068750001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45949.991068750001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45949.991068750001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45949.991068750001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45949.991068750001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45949.991068750001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45949.991068750001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45949.991068750001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45949.991068750001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45949.991068750001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45949.991068750001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45949.991068750001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45949.991068750001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45949.991068750001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45949.991068750001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45949.991068750001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45949.991068750001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45949.991068750001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45949.991068750001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45949.991068750001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45949.991068750001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45949.991068750001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45949.991068750001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45949.991068750001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45949.991068750001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45949.991068750001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45949.991068750001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45949.991068750001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45949.991068750001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45949.991068750001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45949.991068750001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45949.991068750001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45949.991068750001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45949.991068750001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45949.991068750001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45949.991068750001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45949.991068750001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45949.991068750001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45949.991068750001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45949.991068750001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45949.991068750001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45949.991068750001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45949.991068750001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45949.991068750001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45949.991068750001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45949.991068750001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45949.991068750001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45949.991068750001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45949.991068750001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45949.991068750001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45949.991068750001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45949.991068750001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45949.991068750001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45949.991068750001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45949.991068750001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45949.991068750001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45949.991068750001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45949.991068750001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45949.991068750001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45949.991068750001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45949.991068750001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45949.991068750001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45949.991068750001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45949.991068750001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45949.991068750001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45949.991068750001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45949.991068750001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45949.991068750001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45949.991068750001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45949.991068750001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45949.991068750001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45949.991068750001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45949.991068750001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45949.991068750001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45949.991068750001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45949.991068750001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45949.991068750001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45949.991068750001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45949.991068750001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45949.991068750001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45949.991068750001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45949.991068750001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45949.991068750001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45949.991068750001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45949.991068750001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45949.991068750001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45949.991068750001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45949.991068750001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45949.991068750001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45949.991068750001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45949.991068750001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45949.991068750001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45949.991068750001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45949.991068750001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45949.991068750001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45949.991068750001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45949.991068750001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45949.991068750001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45949.991068750001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45949.991068750001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45949.991068750001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45949.991068750001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45949.991068750001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45949.991068750001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45949.991068750001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45949.991068750001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45949.991068750001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45949.991068750001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45949.991068750001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45949.991068750001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45949.991068750001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45949.991068750001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45949.991068750001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45949.991068750001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45949.991068750001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45949.991068750001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45949.991068750001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45949.991068750001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45949.991068750001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45949.991068750001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45949.991068750001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45949.991068750001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45949.991068750001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45949.991068750001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45949.991068750001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45949.991068750001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45949.991068750001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45949.991068750001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45949.991068750001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45949.991068750001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45949.991068750001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45949.991068750001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45949.991068750001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45949.991068750001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45949.991068750001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45949.991068750001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45949.991068750001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45949.991068750001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45949.991068750001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45949.991068750001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45949.991068750001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45949.991068750001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45949.991068750001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45949.991068750001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45949.991068750001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45949.991068750001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45949.991068750001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45949.991068750001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45949.991068750001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45949.991068750001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45949.991068750001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45949.991068750001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45949.991068750001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45949.991068750001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45949.991068750001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45949.991068750001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45949.991068750001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45949.991068750001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45949.991068750001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45949.991068750001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45949.991068750001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45949.991068750001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45949.991068750001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45949.991068750001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45949.991068750001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45949.991068750001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45949.991068750001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45949.991068750001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45949.991068750001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45949.991068750001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45949.991068750001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45949.991068750001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45949.991068750001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45949.991068750001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45949.991068750001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45949.991068750001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45949.991068750001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45949.991068750001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45949.991068750001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45949.991068750001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45949.991068750001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45949.991068750001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45949.991068750001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45949.991068750001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45949.991068750001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45949.991068750001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45949.991068750001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45949.991068750001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45949.991068750001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45949.991068750001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45949.991068750001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45949.991068750001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45949.991068750001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45949.991068750001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45949.991068750001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45949.991068750001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45949.991068750001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45949.991068750001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45949.991068750001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45949.991068750001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45949.991068750001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45949.991068750001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45949.991068750001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45949.991068750001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45949.991068750001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45949.991068750001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45949.991068750001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45949.991068750001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45949.991068750001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45949.991068750001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45949.991068750001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45949.991068750001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45949.991068750001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45949.991068750001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45949.991068750001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45949.991068750001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45949.991068750001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45949.991068750001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45949.991068750001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45949.991068750001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45949.991068750001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45949.991068750001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45949.991068750001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45949.991068750001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45949.991068750001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45949.991068750001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45949.991068750001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45949.991068750001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45949.991068750001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45949.991068750001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45949.991068750001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45949.991068750001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45949.991068750001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45949.991068750001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45949.991068750001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45949.991068750001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45949.991068750001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45949.991068750001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45949.991068750001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45949.991068750001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45949.991068750001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45949.991068750001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45949.991068750001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45949.991068750001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45949.991068750001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45949.991068750001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45949.991068750001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45949.991068750001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45949.991068750001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45949.991068750001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45949.991068750001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45949.991068750001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45949.991068750001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45949.991068750001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45949.991068750001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45949.991068750001</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7"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A3" sqref="A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39074</v>
      </c>
      <c r="B2" s="143" t="str">
        <f>IFERROR(VLOOKUP(D2,DB!A:K,11,0),"")</f>
        <v>R6</v>
      </c>
      <c r="C2" s="142">
        <v>1</v>
      </c>
      <c r="D2" s="143" t="s">
        <v>34282</v>
      </c>
      <c r="E2" s="142" t="s">
        <v>38964</v>
      </c>
      <c r="F2" s="145">
        <v>45939.529062499998</v>
      </c>
      <c r="G2" s="144">
        <f ca="1">IFERROR(NOW()-F2,"-")</f>
        <v>10.462006250003469</v>
      </c>
      <c r="H2" s="145">
        <v>45927.987534722219</v>
      </c>
      <c r="I2" s="143" t="str">
        <f>IFERROR(VLOOKUP(D2,DB!A:F,6,0),"")</f>
        <v>SCECO</v>
      </c>
      <c r="J2" s="143" t="str">
        <f>IFERROR(VLOOKUP(D2,DB!A:G,7,0),"")</f>
        <v>Vandalized</v>
      </c>
      <c r="K2" s="142" t="s">
        <v>39075</v>
      </c>
      <c r="L2" s="143" t="str">
        <f>IFERROR(VLOOKUP(D2,DB!A:I,9,0),"")</f>
        <v>Latis</v>
      </c>
    </row>
    <row r="3" spans="1:16383" ht="31.5" customHeight="1">
      <c r="A3" s="106"/>
      <c r="B3" s="105" t="str">
        <f>IFERROR(VLOOKUP(D3,DB!A:K,11,0),"")</f>
        <v/>
      </c>
      <c r="C3" s="107"/>
      <c r="D3" s="105"/>
      <c r="E3" s="108"/>
      <c r="F3" s="109"/>
      <c r="G3" s="78">
        <f ca="1">IFERROR(NOW()-F3,"-")</f>
        <v>45949.991068750001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67"/>
      <c r="E4" s="108"/>
      <c r="F4" s="109"/>
      <c r="G4" s="78">
        <f ca="1">IFERROR(NOW()-F4,"-")</f>
        <v>45949.991068750001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45949.991068750001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45949.991068750001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45949.991068750001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45949.991068750001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45949.991068750001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45949.991068750001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45949.991068750001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45949.991068750001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45949.991068750001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45949.991068750001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45949.991068750001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45949.991068750001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45949.991068750001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45949.991068750001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45949.991068750001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45949.991068750001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45949.991068750001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45949.991068750001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45949.991068750001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45949.991068750001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45949.991068750001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45949.991068750001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45949.991068750001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45949.991068750001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45949.991068750001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45949.991068750001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45949.991068750001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45949.991068750001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45949.991068750001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45949.991068750001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45949.991068750001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45949.991068750001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45949.991068750001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45949.991068750001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45949.991068750001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45949.991068750001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45949.991068750001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45949.991068750001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45949.991068750001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45949.991068750001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45949.991068750001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45949.991068750001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45949.991068750001</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2025-10-19T20:49:11Z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